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docs.pw.edu.pl/4/Shared Documents/DZP FOLDERY OSOBISTE/DT/"/>
    </mc:Choice>
  </mc:AlternateContent>
  <xr:revisionPtr revIDLastSave="0" documentId="8_{A911EA6F-9F29-4BFD-9476-F8CE8AB25C51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formularz" sheetId="1" r:id="rId1"/>
    <sheet name="xyz" sheetId="2" r:id="rId2"/>
  </sheets>
  <definedNames>
    <definedName name="_xlnm.Print_Area" localSheetId="0">formularz!$B$9:$J$109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2" i="2"/>
  <c r="G13" i="1"/>
  <c r="I13" i="1"/>
  <c r="G14" i="1"/>
  <c r="I14" i="1"/>
  <c r="G15" i="1"/>
  <c r="I15" i="1"/>
  <c r="G16" i="1"/>
  <c r="I16" i="1"/>
  <c r="G17" i="1"/>
  <c r="G18" i="1"/>
  <c r="G19" i="1"/>
  <c r="I19" i="1"/>
  <c r="G20" i="1"/>
  <c r="I20" i="1"/>
  <c r="J20" i="1"/>
  <c r="G21" i="1"/>
  <c r="I21" i="1"/>
  <c r="J21" i="1"/>
  <c r="G22" i="1"/>
  <c r="I22" i="1"/>
  <c r="J22" i="1"/>
  <c r="G23" i="1"/>
  <c r="G26" i="1"/>
  <c r="I26" i="1"/>
  <c r="G27" i="1"/>
  <c r="G28" i="1"/>
  <c r="I28" i="1"/>
  <c r="G29" i="1"/>
  <c r="G30" i="1"/>
  <c r="G31" i="1"/>
  <c r="I31" i="1"/>
  <c r="G34" i="1"/>
  <c r="I34" i="1"/>
  <c r="G37" i="1"/>
  <c r="I37" i="1"/>
  <c r="G38" i="1"/>
  <c r="G39" i="1"/>
  <c r="I39" i="1"/>
  <c r="J39" i="1"/>
  <c r="G42" i="1"/>
  <c r="I42" i="1"/>
  <c r="J42" i="1"/>
  <c r="G43" i="1"/>
  <c r="I43" i="1"/>
  <c r="J43" i="1"/>
  <c r="G46" i="1"/>
  <c r="I46" i="1"/>
  <c r="G47" i="1"/>
  <c r="I47" i="1"/>
  <c r="J47" i="1"/>
  <c r="G48" i="1"/>
  <c r="G51" i="1"/>
  <c r="G54" i="1"/>
  <c r="I54" i="1"/>
  <c r="J54" i="1"/>
  <c r="G55" i="1"/>
  <c r="I55" i="1"/>
  <c r="J55" i="1"/>
  <c r="G58" i="1"/>
  <c r="G59" i="1"/>
  <c r="I59" i="1"/>
  <c r="G60" i="1"/>
  <c r="G61" i="1"/>
  <c r="I61" i="1"/>
  <c r="J61" i="1"/>
  <c r="G64" i="1"/>
  <c r="I64" i="1"/>
  <c r="J64" i="1"/>
  <c r="G65" i="1"/>
  <c r="I65" i="1"/>
  <c r="J65" i="1"/>
  <c r="G66" i="1"/>
  <c r="I66" i="1"/>
  <c r="G67" i="1"/>
  <c r="I67" i="1"/>
  <c r="J67" i="1"/>
  <c r="G68" i="1"/>
  <c r="I68" i="1"/>
  <c r="J68" i="1"/>
  <c r="G69" i="1"/>
  <c r="I69" i="1"/>
  <c r="J69" i="1"/>
  <c r="G70" i="1"/>
  <c r="I70" i="1"/>
  <c r="J70" i="1"/>
  <c r="G71" i="1"/>
  <c r="I71" i="1"/>
  <c r="J71" i="1"/>
  <c r="G72" i="1"/>
  <c r="I72" i="1"/>
  <c r="G73" i="1"/>
  <c r="I73" i="1"/>
  <c r="J73" i="1"/>
  <c r="G76" i="1"/>
  <c r="G77" i="1"/>
  <c r="G78" i="1"/>
  <c r="I78" i="1"/>
  <c r="J78" i="1"/>
  <c r="G79" i="1"/>
  <c r="I79" i="1"/>
  <c r="J79" i="1"/>
  <c r="G80" i="1"/>
  <c r="I80" i="1"/>
  <c r="G83" i="1"/>
  <c r="G86" i="1"/>
  <c r="I86" i="1"/>
  <c r="J86" i="1"/>
  <c r="G87" i="1"/>
  <c r="I87" i="1"/>
  <c r="J87" i="1"/>
  <c r="G90" i="1"/>
  <c r="I90" i="1"/>
  <c r="G93" i="1"/>
  <c r="G96" i="1"/>
  <c r="I96" i="1"/>
  <c r="G99" i="1"/>
  <c r="I99" i="1"/>
  <c r="J99" i="1"/>
  <c r="G100" i="1"/>
  <c r="I100" i="1"/>
  <c r="G101" i="1"/>
  <c r="I101" i="1"/>
  <c r="G102" i="1"/>
  <c r="I102" i="1"/>
  <c r="G103" i="1"/>
  <c r="I103" i="1"/>
  <c r="G104" i="1"/>
  <c r="G105" i="1"/>
  <c r="I105" i="1"/>
  <c r="G106" i="1"/>
  <c r="I106" i="1"/>
  <c r="J106" i="1"/>
  <c r="G12" i="1"/>
  <c r="I12" i="1"/>
  <c r="I51" i="1"/>
  <c r="J51" i="1"/>
  <c r="I48" i="1"/>
  <c r="J48" i="1"/>
  <c r="I23" i="1"/>
  <c r="J23" i="1"/>
  <c r="J12" i="1"/>
  <c r="J15" i="1"/>
  <c r="I83" i="1"/>
  <c r="J83" i="1"/>
  <c r="J14" i="1"/>
  <c r="J28" i="1"/>
  <c r="J105" i="1"/>
  <c r="J13" i="1"/>
  <c r="J90" i="1"/>
  <c r="J80" i="1"/>
  <c r="I30" i="1"/>
  <c r="J30" i="1"/>
  <c r="J31" i="1"/>
  <c r="I93" i="1"/>
  <c r="J93" i="1"/>
  <c r="J103" i="1"/>
  <c r="J102" i="1"/>
  <c r="J59" i="1"/>
  <c r="I29" i="1"/>
  <c r="J29" i="1"/>
  <c r="I58" i="1"/>
  <c r="J58" i="1"/>
  <c r="J16" i="1"/>
  <c r="J72" i="1"/>
  <c r="I17" i="1"/>
  <c r="J17" i="1"/>
  <c r="J34" i="1"/>
  <c r="J37" i="1"/>
  <c r="G107" i="1"/>
  <c r="J66" i="1"/>
  <c r="I104" i="1"/>
  <c r="J104" i="1"/>
  <c r="J100" i="1"/>
  <c r="J19" i="1"/>
  <c r="J26" i="1"/>
  <c r="I38" i="1"/>
  <c r="J38" i="1"/>
  <c r="I60" i="1"/>
  <c r="J60" i="1"/>
  <c r="I76" i="1"/>
  <c r="J76" i="1"/>
  <c r="J96" i="1"/>
  <c r="I27" i="1"/>
  <c r="J27" i="1"/>
  <c r="I18" i="1"/>
  <c r="J18" i="1"/>
  <c r="J46" i="1"/>
  <c r="J101" i="1"/>
  <c r="I77" i="1"/>
  <c r="J77" i="1"/>
  <c r="J107" i="1"/>
  <c r="I107" i="1"/>
</calcChain>
</file>

<file path=xl/sharedStrings.xml><?xml version="1.0" encoding="utf-8"?>
<sst xmlns="http://schemas.openxmlformats.org/spreadsheetml/2006/main" count="685" uniqueCount="443">
  <si>
    <t>SZCZEGÓŁY ZLECENIA</t>
  </si>
  <si>
    <t>Aby przygotować zlecenie, proszę uzupełnić żółte pola formularza:</t>
  </si>
  <si>
    <t>Centrum zysku / jednostka organizacyjna:</t>
  </si>
  <si>
    <t>centrum zysku / jednostka organizacyjna PW</t>
  </si>
  <si>
    <t>Proszę wybrać z listy rozwijanej jednostkę organizacyjną / centrum zysku.</t>
  </si>
  <si>
    <t>Adres dostawy:</t>
  </si>
  <si>
    <t>Proszę wpisać dokładny adres dostawy wraz ze wskazaniem numeru pokoju, np. ul. Noakowskiego 18/20, kl. C, parter, p. 10 (Magazyn)</t>
  </si>
  <si>
    <t>Osoba odbierająca:</t>
  </si>
  <si>
    <t>Proszę wpisać dane kontaktowe do osoby odbierającej zamówiony towar, która sprawdzi go pod względem zgodności ze zleceniem, np. Paweł Jaczyński</t>
  </si>
  <si>
    <t>email:</t>
  </si>
  <si>
    <t>Proszę wpisać adres email do osoby odbierającej dostawę, np. pawel.jaczynski@pw.edu.pl</t>
  </si>
  <si>
    <t>Telefon:</t>
  </si>
  <si>
    <t>Proszę wpisać numer telefonu do osoby odbierającej dostawę, np. 22 234 64 06</t>
  </si>
  <si>
    <t>W kolumnie "ILOŚĆ" proszę uzupełnić pola tylko tych pozycji, które są zamawiane. Pozycje "zerowe" należy pozostawić puste – nie ukrywać ani nie usuwać ich.
Ilość liczona jest ZAWSZE wg podanej jednostki miary (sztuka).</t>
  </si>
  <si>
    <t>lp</t>
  </si>
  <si>
    <t>format</t>
  </si>
  <si>
    <t>specyfikacja</t>
  </si>
  <si>
    <t>ILOŚĆ (szt)</t>
  </si>
  <si>
    <t>Cena jednostkowa netto [zł]</t>
  </si>
  <si>
    <t>Wartość netto [zł]</t>
  </si>
  <si>
    <t xml:space="preserve"> Podatek Vat [%]</t>
  </si>
  <si>
    <t>Wartość podatku Vat [zł]</t>
  </si>
  <si>
    <t>Wartość brutto [zł]</t>
  </si>
  <si>
    <t>Poz. 1 Druk plakatów - CMYK</t>
  </si>
  <si>
    <t>1.</t>
  </si>
  <si>
    <t>A0 (841x1189)</t>
  </si>
  <si>
    <t>satyna 160/200g , zew.</t>
  </si>
  <si>
    <t>2.</t>
  </si>
  <si>
    <t>A1 (594x841)</t>
  </si>
  <si>
    <t>satyna 120/150 g , zew.</t>
  </si>
  <si>
    <t>3.</t>
  </si>
  <si>
    <t>satyna 160/180g , zew.</t>
  </si>
  <si>
    <t>4.</t>
  </si>
  <si>
    <t>papier 160/200 błysk wew.</t>
  </si>
  <si>
    <t>5.</t>
  </si>
  <si>
    <t>papier 160/200 błysk  wew.</t>
  </si>
  <si>
    <t>6.</t>
  </si>
  <si>
    <t>B0 (1000x1414)</t>
  </si>
  <si>
    <t>papier 180 mat  wew.</t>
  </si>
  <si>
    <t>7.</t>
  </si>
  <si>
    <t>B1 (707x1000)</t>
  </si>
  <si>
    <t>papier 160/200 mat  wew.</t>
  </si>
  <si>
    <t>8.</t>
  </si>
  <si>
    <t>B3 (353x500)</t>
  </si>
  <si>
    <t>citylight 150g/jednostronny/4+0</t>
  </si>
  <si>
    <t>9.</t>
  </si>
  <si>
    <t xml:space="preserve">B2 </t>
  </si>
  <si>
    <t>papier 180 g mat  wew.</t>
  </si>
  <si>
    <t>10.</t>
  </si>
  <si>
    <t xml:space="preserve">A3 (297x420) </t>
  </si>
  <si>
    <t>kreda 170 g mat/błysk wew.</t>
  </si>
  <si>
    <t>11.</t>
  </si>
  <si>
    <t>A4</t>
  </si>
  <si>
    <t>12.</t>
  </si>
  <si>
    <t>A2 (420x594)</t>
  </si>
  <si>
    <t xml:space="preserve">Poz. 2 Druk posterów  - CMYK </t>
  </si>
  <si>
    <t>papier 160/200 mat/błysk</t>
  </si>
  <si>
    <t>solvent</t>
  </si>
  <si>
    <t>poster konferencyjny na tkaninie</t>
  </si>
  <si>
    <t xml:space="preserve">Poz. 3 Druk roll up w kasecie  - CMYK </t>
  </si>
  <si>
    <t>85x210(mm)</t>
  </si>
  <si>
    <t>płyta  warstwowa 2 mm lub tkanina PVC (frontlit)</t>
  </si>
  <si>
    <t xml:space="preserve">Poz. 4 Druk identyfikatorów w koszulce Foliowej - CMYK </t>
  </si>
  <si>
    <t>Identyfikatory laminowane A6 (105x148)</t>
  </si>
  <si>
    <t>kolorowy papier 300g/jednostronny/druk cyfrowy/otwór na smycz</t>
  </si>
  <si>
    <t>kolorowy papier 200g/dwustronny/druk cyfrowy</t>
  </si>
  <si>
    <t>kolorowy papier 300g/dwustronny/druk cyfrowy</t>
  </si>
  <si>
    <t xml:space="preserve">Poz. 5 Druk identyfikatorów PVC - CMYK </t>
  </si>
  <si>
    <t xml:space="preserve">10x15 cm </t>
  </si>
  <si>
    <t>druk dwustronny, dowolny kształt mieszczący się w formacie 10x15cm</t>
  </si>
  <si>
    <t>8,6x5,4 cm</t>
  </si>
  <si>
    <t>druk jednostronny, dziurka na smycz</t>
  </si>
  <si>
    <t>Poz. 6 Druk wizytówek</t>
  </si>
  <si>
    <t xml:space="preserve">85x55mm </t>
  </si>
  <si>
    <t xml:space="preserve">druk kolorowy, papier gładki biały 350g/270g mat/błysk, </t>
  </si>
  <si>
    <t>90x60mm</t>
  </si>
  <si>
    <t>90x50 mm</t>
  </si>
  <si>
    <t>Poz. 7 Usługa projektu graficznego</t>
  </si>
  <si>
    <t xml:space="preserve">Koncepcja i przygotowanie do druku. </t>
  </si>
  <si>
    <t>stawka  zł/szt 
Możliwość naniesienia 3 poprawek</t>
  </si>
  <si>
    <t>Poz. 8 Druk programów np. szkoleniowych, konferencyjnych, wydarzeń kulturalnych - CMYK</t>
  </si>
  <si>
    <t>21x21 cm (po falcowaniu na pół)</t>
  </si>
  <si>
    <t>72str. Z okładką/wydruk dwustronny/okładka zadrukowana 2-str./kreda mat. Min.130g/okładka folia/klejenie</t>
  </si>
  <si>
    <t>80g/100str/klejony/okładka-300g z grzbietem,powlekana</t>
  </si>
  <si>
    <t xml:space="preserve">Poz. 9 Druk Zaproszeń, kopert, wkładki do zaproszeń - CMYK </t>
  </si>
  <si>
    <t>zaproszenie A6 (105x148mm)</t>
  </si>
  <si>
    <t>papier 250g błysk/mat, składane,</t>
  </si>
  <si>
    <t>zaproszenie A5 (148x210mm)</t>
  </si>
  <si>
    <t>papier 250g błysk/mat, składane</t>
  </si>
  <si>
    <t>Koperta DL (110x220mm)</t>
  </si>
  <si>
    <t xml:space="preserve">jednostronny nadruk, papier 230g, </t>
  </si>
  <si>
    <t>B5</t>
  </si>
  <si>
    <t>jednostronna</t>
  </si>
  <si>
    <t xml:space="preserve">Poz. 10 Druk Ulotek, broszur - CMYK </t>
  </si>
  <si>
    <t>Ulotka A5 (148x210mm)</t>
  </si>
  <si>
    <t>druk dwustronny, papier 120g, mat/błysk</t>
  </si>
  <si>
    <t>Ulotka A6 (105x148mm)</t>
  </si>
  <si>
    <t>druk dwustronny,  papier 120g, mat/błysk</t>
  </si>
  <si>
    <t>Ulotka DL  (99x210mm)</t>
  </si>
  <si>
    <t>składane na 3,  papier 120g, mat</t>
  </si>
  <si>
    <t>350g, dwustronny</t>
  </si>
  <si>
    <t>Broszura A5 (148x210mm)</t>
  </si>
  <si>
    <t>papier kreda błysk/mat 130g, brak ilości stron - założenie do wyceny
4 strony</t>
  </si>
  <si>
    <t>Broszura  A6 (105x148mm)</t>
  </si>
  <si>
    <t>Broszura  DL  (99x210mm)</t>
  </si>
  <si>
    <t>druk dwustronny,  papier 250g, błysk</t>
  </si>
  <si>
    <t>druk dwustronny, papier 250g błysk</t>
  </si>
  <si>
    <t>Broszura 230 x 320 mm</t>
  </si>
  <si>
    <t>Druk offsetowy, okładka 4+4, środek CMYK 4 + 4 , okładka: kreda matowa, ok. 300 g, powlekana jednostronnie plus folia matowa i lakier wybiórczy UV na zewnątrz, środek: Munken Print White 15, 115 g (lub podobnej jakości ekwiwalent), Oprawa: oprawa szyto-klejona; brak ilości stron - założenie do wyceny
4 strony</t>
  </si>
  <si>
    <t xml:space="preserve">Poz. 11 Druk na piance, PCV - CMYK </t>
  </si>
  <si>
    <t xml:space="preserve">120 x 100 cm </t>
  </si>
  <si>
    <t>pianka 5mm/PCV 3mm</t>
  </si>
  <si>
    <t>120 x 42 cm</t>
  </si>
  <si>
    <t>62 x 125 cm</t>
  </si>
  <si>
    <t>120 x 22 cm</t>
  </si>
  <si>
    <t>100 x 70</t>
  </si>
  <si>
    <t>Poz. 12 Druk Dyplomów, certyfikatów - CMYK</t>
  </si>
  <si>
    <t>Dyplom A4</t>
  </si>
  <si>
    <t xml:space="preserve">papier kreda 350g </t>
  </si>
  <si>
    <t>Poz. 13 Druk Teczek papierowych z logotypem</t>
  </si>
  <si>
    <t xml:space="preserve">A4 </t>
  </si>
  <si>
    <t>bez grzbietu</t>
  </si>
  <si>
    <t>z grzbietem 5mm</t>
  </si>
  <si>
    <t>Poz. 14 Druk Banerów - CMYK</t>
  </si>
  <si>
    <t>od 3m²</t>
  </si>
  <si>
    <t xml:space="preserve">1,5x3 m/powlekany 450g/jednostronny/zgrzewanie co 50 cm </t>
  </si>
  <si>
    <t>Poz. 15 Druk Folderów - CMYK</t>
  </si>
  <si>
    <t xml:space="preserve">3x DL do DL </t>
  </si>
  <si>
    <t xml:space="preserve">papier kredowy mat 200/300g </t>
  </si>
  <si>
    <t>Poz. 16 Pieczątki</t>
  </si>
  <si>
    <t>Pieczątki automatyczne prostokątne, samotuszujące</t>
  </si>
  <si>
    <t xml:space="preserve">46-48mm x 17-19mm </t>
  </si>
  <si>
    <t>Poz. 17 Usługa druku naklejek/wlepek</t>
  </si>
  <si>
    <t>Naklejki okrągłe śr. 7 cm</t>
  </si>
  <si>
    <t>folia błysk, bez laminatu</t>
  </si>
  <si>
    <t>folia mat, bez laminatu</t>
  </si>
  <si>
    <t>Naklejki okrągłe śr. 6 cm</t>
  </si>
  <si>
    <t>Naklejki kwadratowe 7x7 cm</t>
  </si>
  <si>
    <t>Naklejki kwadratowe  7x7 cm</t>
  </si>
  <si>
    <t>Naklejki kwadratowe 6x6 cm</t>
  </si>
  <si>
    <r>
      <t xml:space="preserve">Zamówienie dodatkowych usług druku niewymienionych w powyższej tabeli
należy najpierw skonsultować z koordynatorem umowy w DLiZ: 
</t>
    </r>
    <r>
      <rPr>
        <b/>
        <sz val="14"/>
        <rFont val="Calibri"/>
        <family val="2"/>
        <charset val="238"/>
        <scheme val="minor"/>
      </rPr>
      <t>Milena Adamska, milena.adamska@pw.edu.pl</t>
    </r>
  </si>
  <si>
    <t>Nazwa JO</t>
  </si>
  <si>
    <t>CZ</t>
  </si>
  <si>
    <t>Rektor</t>
  </si>
  <si>
    <t>1000</t>
  </si>
  <si>
    <t>Wydział Architektury</t>
  </si>
  <si>
    <t>1010</t>
  </si>
  <si>
    <t>Wydział Chemiczny</t>
  </si>
  <si>
    <t>1020</t>
  </si>
  <si>
    <t>Wydział Elektroniki i Technik Informac.</t>
  </si>
  <si>
    <t>1030</t>
  </si>
  <si>
    <t>Instytut Autom. i Informatyki Stos.</t>
  </si>
  <si>
    <t>1031</t>
  </si>
  <si>
    <t>Instytut Informatyki</t>
  </si>
  <si>
    <t>1032</t>
  </si>
  <si>
    <t>Instytut Systemów Elektronicznych</t>
  </si>
  <si>
    <t>1033</t>
  </si>
  <si>
    <t>Instytut Radioelektro. i Tech. Multmedia</t>
  </si>
  <si>
    <t>1034</t>
  </si>
  <si>
    <t>Instytut Mikroelektr. i Optoelektroniki</t>
  </si>
  <si>
    <t>1035</t>
  </si>
  <si>
    <t>Instytut Telekomunikacji</t>
  </si>
  <si>
    <t>1036</t>
  </si>
  <si>
    <t>Laboratorium BRAMA</t>
  </si>
  <si>
    <t>1038</t>
  </si>
  <si>
    <t>Wydział Elektryczny</t>
  </si>
  <si>
    <t>1040</t>
  </si>
  <si>
    <t>Instytut Elektroenergetyki</t>
  </si>
  <si>
    <t>1041</t>
  </si>
  <si>
    <t>Instytut Elektrotech. Teoret. i Sys. I-P</t>
  </si>
  <si>
    <t>1042</t>
  </si>
  <si>
    <t>Instytut Sterowania i Elektroniki Przem.</t>
  </si>
  <si>
    <t>1044</t>
  </si>
  <si>
    <t>Wydział Fizyki</t>
  </si>
  <si>
    <t>1050</t>
  </si>
  <si>
    <t>Wydział Geodezji i Kartografii</t>
  </si>
  <si>
    <t>1060</t>
  </si>
  <si>
    <t>Wydział Inż. Chemicznej i Procesowej</t>
  </si>
  <si>
    <t>1070</t>
  </si>
  <si>
    <t>Wydział Inżynierii Lądowej</t>
  </si>
  <si>
    <t>1080</t>
  </si>
  <si>
    <t>Instytut Dróg i Mostów</t>
  </si>
  <si>
    <t>1081</t>
  </si>
  <si>
    <t>Instytut Inżynierii Budowlanej</t>
  </si>
  <si>
    <t>1088</t>
  </si>
  <si>
    <t>Wydział Inżynierii Materiałowej</t>
  </si>
  <si>
    <t>1090</t>
  </si>
  <si>
    <t>Wydział Mechaniczny Technologiczny</t>
  </si>
  <si>
    <t>1100</t>
  </si>
  <si>
    <t>Instytut Mechaniki i Poligrafii</t>
  </si>
  <si>
    <t>1101</t>
  </si>
  <si>
    <t>Instytut Organizacji Syst. Produkcyjnych</t>
  </si>
  <si>
    <t>1103</t>
  </si>
  <si>
    <t>Instytut Technik Wytwarzania</t>
  </si>
  <si>
    <t>1104</t>
  </si>
  <si>
    <t>Wydział Inst.Bud.,Hydrotech. i Inż.Śr.</t>
  </si>
  <si>
    <t>1110</t>
  </si>
  <si>
    <t>Wydział Matematyki i Nauk Informacyjnych</t>
  </si>
  <si>
    <t>1120</t>
  </si>
  <si>
    <t>Wydział MEiL</t>
  </si>
  <si>
    <t>1130</t>
  </si>
  <si>
    <t>Instytut Techniki Cieplnej</t>
  </si>
  <si>
    <t>1131</t>
  </si>
  <si>
    <t>ITLiMS</t>
  </si>
  <si>
    <t>1132</t>
  </si>
  <si>
    <t>Wydział Mechatroniki</t>
  </si>
  <si>
    <t>1140</t>
  </si>
  <si>
    <t>Instytut Automatyki i Robotyki</t>
  </si>
  <si>
    <t>1141</t>
  </si>
  <si>
    <t>Instytut Metrologii i Inż. Biomedycznej</t>
  </si>
  <si>
    <t>1142</t>
  </si>
  <si>
    <t>Instytut Mikromechaniki i Fotoniki</t>
  </si>
  <si>
    <t>1143</t>
  </si>
  <si>
    <t>Wydział Samochodów i Maszyn Roboczych</t>
  </si>
  <si>
    <t>1150</t>
  </si>
  <si>
    <t>Instytut Podstaw Budowy Maszyn</t>
  </si>
  <si>
    <t>1152</t>
  </si>
  <si>
    <t>Instytut Pojazdów i Maszyn Roboczych</t>
  </si>
  <si>
    <t>1155</t>
  </si>
  <si>
    <t>Wydział Transportu</t>
  </si>
  <si>
    <t>1160</t>
  </si>
  <si>
    <t>Ośrodek Certyfikacji Transportu</t>
  </si>
  <si>
    <t>1161</t>
  </si>
  <si>
    <t>Wydział Zarządzania</t>
  </si>
  <si>
    <t>1170</t>
  </si>
  <si>
    <t>Centr. Mod. i Org. Prod.</t>
  </si>
  <si>
    <t>1171</t>
  </si>
  <si>
    <t>Wydział Administracji i Nauk Społecznych</t>
  </si>
  <si>
    <t>1180</t>
  </si>
  <si>
    <t>Międzynar. Centrum Ontologii Formalnej</t>
  </si>
  <si>
    <t>1181</t>
  </si>
  <si>
    <t>Inst. Prob. Współ. Cyw. im. M. Dietricha</t>
  </si>
  <si>
    <t>1410</t>
  </si>
  <si>
    <t>Biuro Rektora</t>
  </si>
  <si>
    <t>1801</t>
  </si>
  <si>
    <t>Dział Analiz Strategicznych</t>
  </si>
  <si>
    <t>1802</t>
  </si>
  <si>
    <t>Pion Kwestora</t>
  </si>
  <si>
    <t>1810</t>
  </si>
  <si>
    <t>Dział Ewidencji Majątku</t>
  </si>
  <si>
    <t>1813</t>
  </si>
  <si>
    <t>Dział Finansowy</t>
  </si>
  <si>
    <t>1814</t>
  </si>
  <si>
    <t>Dział Księgowości</t>
  </si>
  <si>
    <t>1815</t>
  </si>
  <si>
    <t>Dział Płac</t>
  </si>
  <si>
    <t>1816</t>
  </si>
  <si>
    <t>Biuro Komunikacji i Promocji</t>
  </si>
  <si>
    <t>1821</t>
  </si>
  <si>
    <t>Biuro ds. Społecznej Odpowiedz. Uczelni</t>
  </si>
  <si>
    <t>1822</t>
  </si>
  <si>
    <t>Inspektorat BiHP</t>
  </si>
  <si>
    <t>1834</t>
  </si>
  <si>
    <t>Dział ds.Ochrony Inf. Niejawn.i Spr.Obr</t>
  </si>
  <si>
    <t>1870</t>
  </si>
  <si>
    <t>Pełn. Rektora ds. Ochr. Inf. Niejawnych</t>
  </si>
  <si>
    <t>1871</t>
  </si>
  <si>
    <t>Zespół Audytu Wewnętrznego</t>
  </si>
  <si>
    <t>1874</t>
  </si>
  <si>
    <t>Dział Bezpieczeństwa Informacji PW</t>
  </si>
  <si>
    <t>1889</t>
  </si>
  <si>
    <t>Prorektor ds. Rozwoju</t>
  </si>
  <si>
    <t>2000</t>
  </si>
  <si>
    <t>Centrum Informatyzacji PW</t>
  </si>
  <si>
    <t>2320</t>
  </si>
  <si>
    <t>Centrum Projektów Rozwojowych</t>
  </si>
  <si>
    <t>2340</t>
  </si>
  <si>
    <t>Centrum Innowacji</t>
  </si>
  <si>
    <t>2350</t>
  </si>
  <si>
    <t>Centrum Cyberbezpieczeństwa</t>
  </si>
  <si>
    <t>2360</t>
  </si>
  <si>
    <t>Centr. Zaawans. Mater. i Techno. CEZAMAT</t>
  </si>
  <si>
    <t>2530</t>
  </si>
  <si>
    <t>Prorektor ds. Ogólnych</t>
  </si>
  <si>
    <t>3000</t>
  </si>
  <si>
    <t>Prorektor ds.Nauki</t>
  </si>
  <si>
    <t>4000</t>
  </si>
  <si>
    <t>Biblioteka Główna PW</t>
  </si>
  <si>
    <t>4310</t>
  </si>
  <si>
    <t>Muzeum PW</t>
  </si>
  <si>
    <t>4390</t>
  </si>
  <si>
    <t>Uczeln. Centrum Bad. Materiały Funk.</t>
  </si>
  <si>
    <t>4460</t>
  </si>
  <si>
    <t>Uczeln. Centr. Bad. Lotn. i Kosmonautyki</t>
  </si>
  <si>
    <t>4490</t>
  </si>
  <si>
    <t>Uczeln. Centr. Bad. Obronności i Bezp.</t>
  </si>
  <si>
    <t>4500</t>
  </si>
  <si>
    <t>Centrum Obsługi Projektów</t>
  </si>
  <si>
    <t>4520</t>
  </si>
  <si>
    <t>Szkoła Doktorska PW</t>
  </si>
  <si>
    <t>4606</t>
  </si>
  <si>
    <t>Prorektor ds.Studenckich</t>
  </si>
  <si>
    <t>5000</t>
  </si>
  <si>
    <t>Studium Wychowania Fizycznego i Sportu</t>
  </si>
  <si>
    <t>5350</t>
  </si>
  <si>
    <t>Rada Doktorantów</t>
  </si>
  <si>
    <t>5444</t>
  </si>
  <si>
    <t>Samorząd Studentów</t>
  </si>
  <si>
    <t>5516</t>
  </si>
  <si>
    <t>Samorząd Studentów-filia Płock</t>
  </si>
  <si>
    <t>5700</t>
  </si>
  <si>
    <t>Prorektor ds.Studiów</t>
  </si>
  <si>
    <t>6000</t>
  </si>
  <si>
    <t>Centrum Studiów Zaawansowanych</t>
  </si>
  <si>
    <t>6350</t>
  </si>
  <si>
    <t>OKNO - Ośrodek Kształcenia na Odległość</t>
  </si>
  <si>
    <t>6390</t>
  </si>
  <si>
    <t>Szkoła Biznesu</t>
  </si>
  <si>
    <t>6410</t>
  </si>
  <si>
    <t>Studium Języków Obcych</t>
  </si>
  <si>
    <t>6420</t>
  </si>
  <si>
    <t>Oficyna Wydawnicza</t>
  </si>
  <si>
    <t>6440</t>
  </si>
  <si>
    <t>Centrum Współpracy Międzynarodowej</t>
  </si>
  <si>
    <t>6450</t>
  </si>
  <si>
    <t>Uniwersytet Trzeciego Wieku PW</t>
  </si>
  <si>
    <t>6510</t>
  </si>
  <si>
    <t>Pion Prorektora ds. Filii PW</t>
  </si>
  <si>
    <t>7000</t>
  </si>
  <si>
    <t>Wydział Budownictwa, Mech. i Petrochemii</t>
  </si>
  <si>
    <t>7190</t>
  </si>
  <si>
    <t>Instytut Budownictwa</t>
  </si>
  <si>
    <t>7191</t>
  </si>
  <si>
    <t>Instytut Chemii</t>
  </si>
  <si>
    <t>7192</t>
  </si>
  <si>
    <t>Instytut Inżynierii Mechanicznej</t>
  </si>
  <si>
    <t>7193</t>
  </si>
  <si>
    <t>Zespół Matematyki, Informatyki i Fizyki</t>
  </si>
  <si>
    <t>7194</t>
  </si>
  <si>
    <t>Zespół Wychowania Fizycznego i Sportu</t>
  </si>
  <si>
    <t>7195</t>
  </si>
  <si>
    <t>Zespół Lektorów</t>
  </si>
  <si>
    <t>7196</t>
  </si>
  <si>
    <t>Kolegium NEiS</t>
  </si>
  <si>
    <t>7200</t>
  </si>
  <si>
    <t>Biuro Prorektora</t>
  </si>
  <si>
    <t>7801</t>
  </si>
  <si>
    <t>Dział Gospodarczo-Techniczny</t>
  </si>
  <si>
    <t>7802</t>
  </si>
  <si>
    <t>Dział Tech. Informat. i Multimedialnych</t>
  </si>
  <si>
    <t>7804</t>
  </si>
  <si>
    <t>Kwestura Płock</t>
  </si>
  <si>
    <t>7805</t>
  </si>
  <si>
    <t>Samodzielne Stanowisko ds. BHP</t>
  </si>
  <si>
    <t>7806</t>
  </si>
  <si>
    <t>Administracja Filii PW w Płocku</t>
  </si>
  <si>
    <t>7854</t>
  </si>
  <si>
    <t>Dom Studencki "Wcześniak"</t>
  </si>
  <si>
    <t>7856</t>
  </si>
  <si>
    <t>Akademickie Centrum Kultury</t>
  </si>
  <si>
    <t>7858</t>
  </si>
  <si>
    <t>Administracja Centralna</t>
  </si>
  <si>
    <t>8000</t>
  </si>
  <si>
    <t>Biuro Obsługi Prawnej</t>
  </si>
  <si>
    <t>8002</t>
  </si>
  <si>
    <t>Biuro Spraw Osobowych</t>
  </si>
  <si>
    <t>8003</t>
  </si>
  <si>
    <t>Dział Socjalny</t>
  </si>
  <si>
    <t>8004</t>
  </si>
  <si>
    <t>Dział Ekonomiczny</t>
  </si>
  <si>
    <t>8005</t>
  </si>
  <si>
    <t>Zespół ds. Nauki</t>
  </si>
  <si>
    <t>8006</t>
  </si>
  <si>
    <t>Biuro Kanclerza</t>
  </si>
  <si>
    <t>8007</t>
  </si>
  <si>
    <t>Dział Centralnej Sprawozdawczości</t>
  </si>
  <si>
    <t>8021</t>
  </si>
  <si>
    <t>Inspektorat Ochrony Przeciwpożarowej</t>
  </si>
  <si>
    <t>8035</t>
  </si>
  <si>
    <t>Straż Akademicka PW</t>
  </si>
  <si>
    <t>8036</t>
  </si>
  <si>
    <t>Dział Inwentaryzacji</t>
  </si>
  <si>
    <t>8037</t>
  </si>
  <si>
    <t>Administracja Budynków Mieszkalnych</t>
  </si>
  <si>
    <t>8042</t>
  </si>
  <si>
    <t>Dział Logistyki i Zakupów</t>
  </si>
  <si>
    <t>8047</t>
  </si>
  <si>
    <t>Archiwum Politechniki Warszawskiej</t>
  </si>
  <si>
    <t>8048</t>
  </si>
  <si>
    <t>Ośrodek Grybów</t>
  </si>
  <si>
    <t>8050</t>
  </si>
  <si>
    <t>Ośrodek Ublik</t>
  </si>
  <si>
    <t>8051</t>
  </si>
  <si>
    <t>Ośrodek Sarbinowo</t>
  </si>
  <si>
    <t>8052</t>
  </si>
  <si>
    <t>Ośrodek Wilga</t>
  </si>
  <si>
    <t>8053</t>
  </si>
  <si>
    <t>Zespół ds. Systemów Zarządzania Jakością</t>
  </si>
  <si>
    <t>8076</t>
  </si>
  <si>
    <t>Dział ds. Szkoleń</t>
  </si>
  <si>
    <t>8077</t>
  </si>
  <si>
    <t>Obsługa patentów i licencji</t>
  </si>
  <si>
    <t>8099</t>
  </si>
  <si>
    <t>Pion Z-cy Kanclerza ds. Dział. Podst.</t>
  </si>
  <si>
    <t>8200</t>
  </si>
  <si>
    <t>Biuro Karier</t>
  </si>
  <si>
    <t>8207</t>
  </si>
  <si>
    <t>Zespół Pieśni i Tańca</t>
  </si>
  <si>
    <t>8214</t>
  </si>
  <si>
    <t>DES - Sekretariat Szkoły</t>
  </si>
  <si>
    <t>8215</t>
  </si>
  <si>
    <t>Dział ds. Studiów</t>
  </si>
  <si>
    <t>8217</t>
  </si>
  <si>
    <t>Biuro ds. Przyjęć na Studia</t>
  </si>
  <si>
    <t>8218</t>
  </si>
  <si>
    <t>Dom Studencki "Akademik"</t>
  </si>
  <si>
    <t>8225</t>
  </si>
  <si>
    <t>Dom Studencki "Bratniak-Muszelka"</t>
  </si>
  <si>
    <t>8226</t>
  </si>
  <si>
    <t>Dom Studencki "Pineska-Tulipan"</t>
  </si>
  <si>
    <t>8227</t>
  </si>
  <si>
    <t>Dom Studencki "Babilon"</t>
  </si>
  <si>
    <t>8228</t>
  </si>
  <si>
    <t>Dom Studencki "Żaczek"</t>
  </si>
  <si>
    <t>8229</t>
  </si>
  <si>
    <t>Dom Studencki "Riviera"</t>
  </si>
  <si>
    <t>8230</t>
  </si>
  <si>
    <t>Dom Studencki "Mikrus"</t>
  </si>
  <si>
    <t>8231</t>
  </si>
  <si>
    <t>Dom Studencki "Ustronie"</t>
  </si>
  <si>
    <t>8232</t>
  </si>
  <si>
    <t>Dom Studencki "Tatrzańska"</t>
  </si>
  <si>
    <t>8238</t>
  </si>
  <si>
    <t>Zespół Domów Studenckich</t>
  </si>
  <si>
    <t>8239</t>
  </si>
  <si>
    <t>Orkiestra Rozrywkowa PW</t>
  </si>
  <si>
    <t>8246</t>
  </si>
  <si>
    <t>Chór Akademicki PW</t>
  </si>
  <si>
    <t>8268</t>
  </si>
  <si>
    <t>Teatr Politechniki Warszawskiej</t>
  </si>
  <si>
    <t>8287</t>
  </si>
  <si>
    <t>Pion Z-cy Kanclerza ds. Technicznych</t>
  </si>
  <si>
    <t>8300</t>
  </si>
  <si>
    <t>Dział Telekomunikacji</t>
  </si>
  <si>
    <t>8318</t>
  </si>
  <si>
    <t>Dział Administracyjno Gospodarczy</t>
  </si>
  <si>
    <t>8333</t>
  </si>
  <si>
    <t>Zakład Konserwacyjno - Remontowy</t>
  </si>
  <si>
    <t>8345</t>
  </si>
  <si>
    <t>Dział Inwestycji i Remontów</t>
  </si>
  <si>
    <t>8347</t>
  </si>
  <si>
    <t>Z-ca Kanclerza ds.Rozwoju</t>
  </si>
  <si>
    <t>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</si>
</sst>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7" fillId="4" borderId="1" xfId="0" applyFont="1" applyFill="1" applyBorder="1" applyAlignment="1">
      <alignment horizontal="left" vertical="center" wrapText="1"/>
    </xf>
    <xf numFmtId="0" fontId="0" fillId="3" borderId="0" xfId="0" applyFill="1"/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3" borderId="1" xfId="1" applyFont="1" applyFill="1" applyBorder="1" applyAlignment="1" applyProtection="1">
      <alignment horizontal="left" vertical="center" wrapText="1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4" fontId="1" fillId="4" borderId="1" xfId="0" applyNumberFormat="1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vertical="center"/>
    </xf>
    <xf numFmtId="0" fontId="4" fillId="0" borderId="0" xfId="4" applyAlignment="1">
      <alignment vertical="center"/>
    </xf>
    <xf numFmtId="44" fontId="1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8" fontId="12" fillId="7" borderId="1" xfId="0" applyNumberFormat="1" applyFont="1" applyFill="1" applyBorder="1" applyAlignment="1">
      <alignment horizontal="center" vertical="center" wrapText="1"/>
    </xf>
    <xf numFmtId="9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44" fontId="12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 shrinkToFit="1"/>
    </xf>
    <xf numFmtId="0" fontId="14" fillId="6" borderId="1" xfId="1" applyFont="1" applyFill="1" applyBorder="1" applyAlignment="1">
      <alignment horizontal="left" vertical="center" wrapText="1" shrinkToFit="1"/>
    </xf>
    <xf numFmtId="0" fontId="13" fillId="6" borderId="1" xfId="1" applyFont="1" applyFill="1" applyBorder="1" applyAlignment="1">
      <alignment horizontal="left" vertical="center" wrapText="1" shrinkToFit="1"/>
    </xf>
    <xf numFmtId="0" fontId="5" fillId="5" borderId="1" xfId="1" applyFont="1" applyFill="1" applyBorder="1" applyAlignment="1">
      <alignment horizontal="right" vertical="center" wrapText="1" shrinkToFit="1"/>
    </xf>
    <xf numFmtId="0" fontId="14" fillId="6" borderId="1" xfId="1" applyFont="1" applyFill="1" applyBorder="1" applyAlignment="1">
      <alignment horizontal="left" vertical="center" wrapText="1"/>
    </xf>
  </cellXfs>
  <cellStyles count="5">
    <cellStyle name="Hiperłącze" xfId="4" builtinId="8"/>
    <cellStyle name="Normalny" xfId="0" builtinId="0"/>
    <cellStyle name="Normalny 2" xfId="3" xr:uid="{F53CF935-060F-4FBE-9678-E61A41D18A7B}"/>
    <cellStyle name="Normalny 3" xfId="1" xr:uid="{368081C0-B54E-4786-B486-CBFD698F7CD8}"/>
    <cellStyle name="Walutowy 2" xfId="2" xr:uid="{5C86F71B-6245-4F42-87CD-FDD33105F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wel.jaczynski@p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topLeftCell="A100" workbookViewId="0" xr3:uid="{AEA406A1-0E4B-5B11-9CD5-51D6E497D94C}">
      <selection activeCell="C112" sqref="C112"/>
    </sheetView>
  </sheetViews>
  <sheetFormatPr defaultRowHeight="15"/>
  <cols>
    <col min="1" max="1" width="5.7109375" style="4" customWidth="1"/>
    <col min="2" max="2" width="28.7109375" style="4" customWidth="1"/>
    <col min="3" max="3" width="29.7109375" style="4" customWidth="1"/>
    <col min="4" max="4" width="29.42578125" style="4" customWidth="1"/>
    <col min="5" max="5" width="14.140625" style="4" customWidth="1"/>
    <col min="6" max="6" width="11.28515625" style="4" customWidth="1"/>
    <col min="7" max="7" width="11.7109375" style="4" customWidth="1"/>
    <col min="8" max="8" width="9.140625" style="4"/>
    <col min="9" max="9" width="10.7109375" style="4" customWidth="1"/>
    <col min="10" max="10" width="12.5703125" style="4" customWidth="1"/>
    <col min="11" max="16384" width="9.140625" style="4"/>
  </cols>
  <sheetData>
    <row r="1" spans="1:10" ht="24.9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5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5.5" customHeight="1">
      <c r="A3" s="41" t="s">
        <v>2</v>
      </c>
      <c r="B3" s="41"/>
      <c r="C3" s="5" t="s">
        <v>3</v>
      </c>
      <c r="D3" s="42" t="s">
        <v>4</v>
      </c>
      <c r="E3" s="42"/>
      <c r="F3" s="42"/>
      <c r="G3" s="42"/>
      <c r="H3" s="42"/>
      <c r="I3" s="42"/>
      <c r="J3" s="42"/>
    </row>
    <row r="4" spans="1:10" ht="24.95" customHeight="1">
      <c r="A4" s="41" t="s">
        <v>5</v>
      </c>
      <c r="B4" s="41"/>
      <c r="C4" s="5"/>
      <c r="D4" s="42" t="s">
        <v>6</v>
      </c>
      <c r="E4" s="42"/>
      <c r="F4" s="42"/>
      <c r="G4" s="42"/>
      <c r="H4" s="42"/>
      <c r="I4" s="42"/>
      <c r="J4" s="42"/>
    </row>
    <row r="5" spans="1:10" ht="25.5" customHeight="1">
      <c r="A5" s="41" t="s">
        <v>7</v>
      </c>
      <c r="B5" s="41"/>
      <c r="C5" s="5"/>
      <c r="D5" s="42" t="s">
        <v>8</v>
      </c>
      <c r="E5" s="42"/>
      <c r="F5" s="42"/>
      <c r="G5" s="42"/>
      <c r="H5" s="42"/>
      <c r="I5" s="42"/>
      <c r="J5" s="42"/>
    </row>
    <row r="6" spans="1:10" ht="23.25" customHeight="1">
      <c r="A6" s="41" t="s">
        <v>9</v>
      </c>
      <c r="B6" s="41"/>
      <c r="C6" s="24"/>
      <c r="D6" s="42" t="s">
        <v>10</v>
      </c>
      <c r="E6" s="42"/>
      <c r="F6" s="42"/>
      <c r="G6" s="42"/>
      <c r="H6" s="42"/>
      <c r="I6" s="42"/>
      <c r="J6" s="42"/>
    </row>
    <row r="7" spans="1:10" ht="26.25" customHeight="1">
      <c r="A7" s="41" t="s">
        <v>11</v>
      </c>
      <c r="B7" s="41"/>
      <c r="C7" s="5"/>
      <c r="D7" s="42" t="s">
        <v>12</v>
      </c>
      <c r="E7" s="42"/>
      <c r="F7" s="42"/>
      <c r="G7" s="42"/>
      <c r="H7" s="42"/>
      <c r="I7" s="42"/>
      <c r="J7" s="42"/>
    </row>
    <row r="8" spans="1:10" ht="66" customHeight="1">
      <c r="A8" s="39" t="s">
        <v>13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38.25">
      <c r="A9" s="6" t="s">
        <v>14</v>
      </c>
      <c r="B9" s="6" t="s">
        <v>15</v>
      </c>
      <c r="C9" s="34" t="s">
        <v>16</v>
      </c>
      <c r="D9" s="34"/>
      <c r="E9" s="6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</row>
    <row r="10" spans="1:10">
      <c r="A10" s="34" t="s">
        <v>23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36">
      <c r="A11" s="18" t="s">
        <v>14</v>
      </c>
      <c r="B11" s="18" t="s">
        <v>15</v>
      </c>
      <c r="C11" s="32" t="s">
        <v>16</v>
      </c>
      <c r="D11" s="32"/>
      <c r="E11" s="18" t="s">
        <v>17</v>
      </c>
      <c r="F11" s="18" t="s">
        <v>18</v>
      </c>
      <c r="G11" s="19" t="s">
        <v>19</v>
      </c>
      <c r="H11" s="20" t="s">
        <v>20</v>
      </c>
      <c r="I11" s="19" t="s">
        <v>21</v>
      </c>
      <c r="J11" s="19" t="s">
        <v>22</v>
      </c>
    </row>
    <row r="12" spans="1:10">
      <c r="A12" s="16" t="s">
        <v>24</v>
      </c>
      <c r="B12" s="3" t="s">
        <v>25</v>
      </c>
      <c r="C12" s="33" t="s">
        <v>26</v>
      </c>
      <c r="D12" s="33"/>
      <c r="E12" s="8"/>
      <c r="F12" s="9">
        <v>14.87</v>
      </c>
      <c r="G12" s="9">
        <f>E12*F12</f>
        <v>0</v>
      </c>
      <c r="H12" s="10">
        <v>0.23</v>
      </c>
      <c r="I12" s="9">
        <f>ROUND(G12*0.23,2)</f>
        <v>0</v>
      </c>
      <c r="J12" s="9">
        <f>ROUND(G12+I12,2)</f>
        <v>0</v>
      </c>
    </row>
    <row r="13" spans="1:10">
      <c r="A13" s="16" t="s">
        <v>27</v>
      </c>
      <c r="B13" s="3" t="s">
        <v>28</v>
      </c>
      <c r="C13" s="33" t="s">
        <v>29</v>
      </c>
      <c r="D13" s="33"/>
      <c r="E13" s="8"/>
      <c r="F13" s="9">
        <v>12.87</v>
      </c>
      <c r="G13" s="9">
        <f t="shared" ref="G13:G76" si="0">E13*F13</f>
        <v>0</v>
      </c>
      <c r="H13" s="10">
        <v>0.23</v>
      </c>
      <c r="I13" s="9">
        <f t="shared" ref="I13:I23" si="1">ROUND(G13*0.23,2)</f>
        <v>0</v>
      </c>
      <c r="J13" s="9">
        <f t="shared" ref="J13:J31" si="2">ROUND(G13+I13,2)</f>
        <v>0</v>
      </c>
    </row>
    <row r="14" spans="1:10">
      <c r="A14" s="16" t="s">
        <v>30</v>
      </c>
      <c r="B14" s="3" t="s">
        <v>28</v>
      </c>
      <c r="C14" s="33" t="s">
        <v>31</v>
      </c>
      <c r="D14" s="33"/>
      <c r="E14" s="8"/>
      <c r="F14" s="9">
        <v>12.87</v>
      </c>
      <c r="G14" s="9">
        <f t="shared" si="0"/>
        <v>0</v>
      </c>
      <c r="H14" s="10">
        <v>0.23</v>
      </c>
      <c r="I14" s="9">
        <f t="shared" si="1"/>
        <v>0</v>
      </c>
      <c r="J14" s="9">
        <f t="shared" si="2"/>
        <v>0</v>
      </c>
    </row>
    <row r="15" spans="1:10">
      <c r="A15" s="16" t="s">
        <v>32</v>
      </c>
      <c r="B15" s="3" t="s">
        <v>25</v>
      </c>
      <c r="C15" s="33" t="s">
        <v>33</v>
      </c>
      <c r="D15" s="33"/>
      <c r="E15" s="8"/>
      <c r="F15" s="9">
        <v>14.87</v>
      </c>
      <c r="G15" s="9">
        <f t="shared" si="0"/>
        <v>0</v>
      </c>
      <c r="H15" s="10">
        <v>0.23</v>
      </c>
      <c r="I15" s="9">
        <f t="shared" si="1"/>
        <v>0</v>
      </c>
      <c r="J15" s="9">
        <f t="shared" si="2"/>
        <v>0</v>
      </c>
    </row>
    <row r="16" spans="1:10">
      <c r="A16" s="16" t="s">
        <v>34</v>
      </c>
      <c r="B16" s="3" t="s">
        <v>28</v>
      </c>
      <c r="C16" s="33" t="s">
        <v>35</v>
      </c>
      <c r="D16" s="33"/>
      <c r="E16" s="8"/>
      <c r="F16" s="9">
        <v>11.87</v>
      </c>
      <c r="G16" s="9">
        <f t="shared" si="0"/>
        <v>0</v>
      </c>
      <c r="H16" s="10">
        <v>0.23</v>
      </c>
      <c r="I16" s="9">
        <f t="shared" si="1"/>
        <v>0</v>
      </c>
      <c r="J16" s="9">
        <f t="shared" si="2"/>
        <v>0</v>
      </c>
    </row>
    <row r="17" spans="1:10">
      <c r="A17" s="16" t="s">
        <v>36</v>
      </c>
      <c r="B17" s="3" t="s">
        <v>37</v>
      </c>
      <c r="C17" s="33" t="s">
        <v>38</v>
      </c>
      <c r="D17" s="33"/>
      <c r="E17" s="8"/>
      <c r="F17" s="9">
        <v>13.87</v>
      </c>
      <c r="G17" s="9">
        <f t="shared" si="0"/>
        <v>0</v>
      </c>
      <c r="H17" s="10">
        <v>0.23</v>
      </c>
      <c r="I17" s="9">
        <f t="shared" si="1"/>
        <v>0</v>
      </c>
      <c r="J17" s="9">
        <f t="shared" si="2"/>
        <v>0</v>
      </c>
    </row>
    <row r="18" spans="1:10">
      <c r="A18" s="16" t="s">
        <v>39</v>
      </c>
      <c r="B18" s="3" t="s">
        <v>40</v>
      </c>
      <c r="C18" s="33" t="s">
        <v>41</v>
      </c>
      <c r="D18" s="33"/>
      <c r="E18" s="8"/>
      <c r="F18" s="9">
        <v>13.87</v>
      </c>
      <c r="G18" s="9">
        <f t="shared" si="0"/>
        <v>0</v>
      </c>
      <c r="H18" s="10">
        <v>0.23</v>
      </c>
      <c r="I18" s="9">
        <f t="shared" si="1"/>
        <v>0</v>
      </c>
      <c r="J18" s="9">
        <f t="shared" si="2"/>
        <v>0</v>
      </c>
    </row>
    <row r="19" spans="1:10">
      <c r="A19" s="16" t="s">
        <v>42</v>
      </c>
      <c r="B19" s="3" t="s">
        <v>43</v>
      </c>
      <c r="C19" s="33" t="s">
        <v>44</v>
      </c>
      <c r="D19" s="33"/>
      <c r="E19" s="8"/>
      <c r="F19" s="9">
        <v>9.89</v>
      </c>
      <c r="G19" s="9">
        <f t="shared" si="0"/>
        <v>0</v>
      </c>
      <c r="H19" s="10">
        <v>0.23</v>
      </c>
      <c r="I19" s="9">
        <f t="shared" si="1"/>
        <v>0</v>
      </c>
      <c r="J19" s="9">
        <f t="shared" si="2"/>
        <v>0</v>
      </c>
    </row>
    <row r="20" spans="1:10">
      <c r="A20" s="16" t="s">
        <v>45</v>
      </c>
      <c r="B20" s="3" t="s">
        <v>46</v>
      </c>
      <c r="C20" s="33" t="s">
        <v>47</v>
      </c>
      <c r="D20" s="33"/>
      <c r="E20" s="8"/>
      <c r="F20" s="9">
        <v>10.87</v>
      </c>
      <c r="G20" s="9">
        <f t="shared" si="0"/>
        <v>0</v>
      </c>
      <c r="H20" s="10">
        <v>0.23</v>
      </c>
      <c r="I20" s="9">
        <f t="shared" si="1"/>
        <v>0</v>
      </c>
      <c r="J20" s="9">
        <f t="shared" si="2"/>
        <v>0</v>
      </c>
    </row>
    <row r="21" spans="1:10">
      <c r="A21" s="16" t="s">
        <v>48</v>
      </c>
      <c r="B21" s="3" t="s">
        <v>49</v>
      </c>
      <c r="C21" s="33" t="s">
        <v>50</v>
      </c>
      <c r="D21" s="33"/>
      <c r="E21" s="8"/>
      <c r="F21" s="9">
        <v>2.89</v>
      </c>
      <c r="G21" s="9">
        <f t="shared" si="0"/>
        <v>0</v>
      </c>
      <c r="H21" s="10">
        <v>0.23</v>
      </c>
      <c r="I21" s="9">
        <f t="shared" si="1"/>
        <v>0</v>
      </c>
      <c r="J21" s="9">
        <f t="shared" si="2"/>
        <v>0</v>
      </c>
    </row>
    <row r="22" spans="1:10">
      <c r="A22" s="16" t="s">
        <v>51</v>
      </c>
      <c r="B22" s="3" t="s">
        <v>52</v>
      </c>
      <c r="C22" s="33" t="s">
        <v>50</v>
      </c>
      <c r="D22" s="33"/>
      <c r="E22" s="8"/>
      <c r="F22" s="9">
        <v>1.98</v>
      </c>
      <c r="G22" s="9">
        <f t="shared" si="0"/>
        <v>0</v>
      </c>
      <c r="H22" s="10">
        <v>0.23</v>
      </c>
      <c r="I22" s="9">
        <f t="shared" si="1"/>
        <v>0</v>
      </c>
      <c r="J22" s="9">
        <f t="shared" si="2"/>
        <v>0</v>
      </c>
    </row>
    <row r="23" spans="1:10">
      <c r="A23" s="16" t="s">
        <v>53</v>
      </c>
      <c r="B23" s="11" t="s">
        <v>54</v>
      </c>
      <c r="C23" s="33" t="s">
        <v>50</v>
      </c>
      <c r="D23" s="33"/>
      <c r="E23" s="8"/>
      <c r="F23" s="9">
        <v>10.89</v>
      </c>
      <c r="G23" s="9">
        <f t="shared" si="0"/>
        <v>0</v>
      </c>
      <c r="H23" s="10">
        <v>0.23</v>
      </c>
      <c r="I23" s="9">
        <f t="shared" si="1"/>
        <v>0</v>
      </c>
      <c r="J23" s="9">
        <f t="shared" si="2"/>
        <v>0</v>
      </c>
    </row>
    <row r="24" spans="1:10">
      <c r="A24" s="34" t="s">
        <v>55</v>
      </c>
      <c r="B24" s="34"/>
      <c r="C24" s="34"/>
      <c r="D24" s="34"/>
      <c r="E24" s="34"/>
      <c r="F24" s="34"/>
      <c r="G24" s="34"/>
      <c r="H24" s="34"/>
      <c r="I24" s="34"/>
      <c r="J24" s="34"/>
    </row>
    <row r="25" spans="1:10" ht="36">
      <c r="A25" s="21" t="s">
        <v>14</v>
      </c>
      <c r="B25" s="21" t="s">
        <v>15</v>
      </c>
      <c r="C25" s="32" t="s">
        <v>16</v>
      </c>
      <c r="D25" s="32"/>
      <c r="E25" s="18" t="s">
        <v>17</v>
      </c>
      <c r="F25" s="18" t="s">
        <v>18</v>
      </c>
      <c r="G25" s="18" t="s">
        <v>19</v>
      </c>
      <c r="H25" s="18" t="s">
        <v>20</v>
      </c>
      <c r="I25" s="18" t="s">
        <v>21</v>
      </c>
      <c r="J25" s="25" t="s">
        <v>22</v>
      </c>
    </row>
    <row r="26" spans="1:10">
      <c r="A26" s="16" t="s">
        <v>24</v>
      </c>
      <c r="B26" s="3" t="s">
        <v>28</v>
      </c>
      <c r="C26" s="33" t="s">
        <v>56</v>
      </c>
      <c r="D26" s="33"/>
      <c r="E26" s="8"/>
      <c r="F26" s="9">
        <v>12.87</v>
      </c>
      <c r="G26" s="9">
        <f t="shared" si="0"/>
        <v>0</v>
      </c>
      <c r="H26" s="10">
        <v>0.23</v>
      </c>
      <c r="I26" s="9">
        <f t="shared" ref="I26:I31" si="3">ROUND(G26*0.23,2)</f>
        <v>0</v>
      </c>
      <c r="J26" s="9">
        <f t="shared" si="2"/>
        <v>0</v>
      </c>
    </row>
    <row r="27" spans="1:10">
      <c r="A27" s="16" t="s">
        <v>27</v>
      </c>
      <c r="B27" s="11" t="s">
        <v>28</v>
      </c>
      <c r="C27" s="33" t="s">
        <v>57</v>
      </c>
      <c r="D27" s="33"/>
      <c r="E27" s="8"/>
      <c r="F27" s="9">
        <v>12.87</v>
      </c>
      <c r="G27" s="9">
        <f t="shared" si="0"/>
        <v>0</v>
      </c>
      <c r="H27" s="10">
        <v>0.23</v>
      </c>
      <c r="I27" s="9">
        <f t="shared" si="3"/>
        <v>0</v>
      </c>
      <c r="J27" s="9">
        <f t="shared" si="2"/>
        <v>0</v>
      </c>
    </row>
    <row r="28" spans="1:10">
      <c r="A28" s="16" t="s">
        <v>30</v>
      </c>
      <c r="B28" s="11" t="s">
        <v>54</v>
      </c>
      <c r="C28" s="33" t="s">
        <v>56</v>
      </c>
      <c r="D28" s="33"/>
      <c r="E28" s="8"/>
      <c r="F28" s="9">
        <v>10.89</v>
      </c>
      <c r="G28" s="9">
        <f t="shared" si="0"/>
        <v>0</v>
      </c>
      <c r="H28" s="10">
        <v>0.23</v>
      </c>
      <c r="I28" s="9">
        <f t="shared" si="3"/>
        <v>0</v>
      </c>
      <c r="J28" s="9">
        <f t="shared" si="2"/>
        <v>0</v>
      </c>
    </row>
    <row r="29" spans="1:10">
      <c r="A29" s="16" t="s">
        <v>32</v>
      </c>
      <c r="B29" s="11" t="s">
        <v>25</v>
      </c>
      <c r="C29" s="33" t="s">
        <v>56</v>
      </c>
      <c r="D29" s="33"/>
      <c r="E29" s="8"/>
      <c r="F29" s="9">
        <v>14.87</v>
      </c>
      <c r="G29" s="9">
        <f t="shared" si="0"/>
        <v>0</v>
      </c>
      <c r="H29" s="10">
        <v>0.23</v>
      </c>
      <c r="I29" s="9">
        <f t="shared" si="3"/>
        <v>0</v>
      </c>
      <c r="J29" s="9">
        <f t="shared" si="2"/>
        <v>0</v>
      </c>
    </row>
    <row r="30" spans="1:10">
      <c r="A30" s="16" t="s">
        <v>34</v>
      </c>
      <c r="B30" s="11" t="s">
        <v>25</v>
      </c>
      <c r="C30" s="33" t="s">
        <v>58</v>
      </c>
      <c r="D30" s="33"/>
      <c r="E30" s="8"/>
      <c r="F30" s="9">
        <v>24.87</v>
      </c>
      <c r="G30" s="9">
        <f t="shared" si="0"/>
        <v>0</v>
      </c>
      <c r="H30" s="10">
        <v>0.23</v>
      </c>
      <c r="I30" s="9">
        <f t="shared" si="3"/>
        <v>0</v>
      </c>
      <c r="J30" s="9">
        <f t="shared" si="2"/>
        <v>0</v>
      </c>
    </row>
    <row r="31" spans="1:10">
      <c r="A31" s="16" t="s">
        <v>36</v>
      </c>
      <c r="B31" s="11" t="s">
        <v>28</v>
      </c>
      <c r="C31" s="33" t="s">
        <v>58</v>
      </c>
      <c r="D31" s="33"/>
      <c r="E31" s="8"/>
      <c r="F31" s="9">
        <v>22.87</v>
      </c>
      <c r="G31" s="9">
        <f t="shared" si="0"/>
        <v>0</v>
      </c>
      <c r="H31" s="10">
        <v>0.23</v>
      </c>
      <c r="I31" s="9">
        <f t="shared" si="3"/>
        <v>0</v>
      </c>
      <c r="J31" s="9">
        <f t="shared" si="2"/>
        <v>0</v>
      </c>
    </row>
    <row r="32" spans="1:10">
      <c r="A32" s="34" t="s">
        <v>59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36">
      <c r="A33" s="21" t="s">
        <v>14</v>
      </c>
      <c r="B33" s="21" t="s">
        <v>15</v>
      </c>
      <c r="C33" s="32" t="s">
        <v>16</v>
      </c>
      <c r="D33" s="32"/>
      <c r="E33" s="21" t="s">
        <v>17</v>
      </c>
      <c r="F33" s="18" t="s">
        <v>18</v>
      </c>
      <c r="G33" s="18" t="s">
        <v>19</v>
      </c>
      <c r="H33" s="18" t="s">
        <v>20</v>
      </c>
      <c r="I33" s="18" t="s">
        <v>21</v>
      </c>
      <c r="J33" s="18" t="s">
        <v>22</v>
      </c>
    </row>
    <row r="34" spans="1:10">
      <c r="A34" s="16" t="s">
        <v>24</v>
      </c>
      <c r="B34" s="11" t="s">
        <v>60</v>
      </c>
      <c r="C34" s="33" t="s">
        <v>61</v>
      </c>
      <c r="D34" s="33"/>
      <c r="E34" s="8"/>
      <c r="F34" s="9">
        <v>198.8</v>
      </c>
      <c r="G34" s="9">
        <f t="shared" si="0"/>
        <v>0</v>
      </c>
      <c r="H34" s="10">
        <v>0.23</v>
      </c>
      <c r="I34" s="9">
        <f t="shared" ref="I34" si="4">ROUND(G34*0.23,2)</f>
        <v>0</v>
      </c>
      <c r="J34" s="9">
        <f t="shared" ref="J34" si="5">ROUND(G34+I34,2)</f>
        <v>0</v>
      </c>
    </row>
    <row r="35" spans="1:10">
      <c r="A35" s="34" t="s">
        <v>62</v>
      </c>
      <c r="B35" s="34"/>
      <c r="C35" s="34"/>
      <c r="D35" s="34"/>
      <c r="E35" s="34"/>
      <c r="F35" s="34"/>
      <c r="G35" s="34"/>
      <c r="H35" s="34"/>
      <c r="I35" s="34"/>
      <c r="J35" s="34"/>
    </row>
    <row r="36" spans="1:10" ht="36">
      <c r="A36" s="21" t="s">
        <v>14</v>
      </c>
      <c r="B36" s="21" t="s">
        <v>15</v>
      </c>
      <c r="C36" s="32" t="s">
        <v>16</v>
      </c>
      <c r="D36" s="32"/>
      <c r="E36" s="18" t="s">
        <v>17</v>
      </c>
      <c r="F36" s="18" t="s">
        <v>18</v>
      </c>
      <c r="G36" s="18" t="s">
        <v>19</v>
      </c>
      <c r="H36" s="18" t="s">
        <v>20</v>
      </c>
      <c r="I36" s="18" t="s">
        <v>21</v>
      </c>
      <c r="J36" s="18" t="s">
        <v>22</v>
      </c>
    </row>
    <row r="37" spans="1:10" ht="25.5">
      <c r="A37" s="16" t="s">
        <v>24</v>
      </c>
      <c r="B37" s="3" t="s">
        <v>63</v>
      </c>
      <c r="C37" s="33" t="s">
        <v>64</v>
      </c>
      <c r="D37" s="33"/>
      <c r="E37" s="8"/>
      <c r="F37" s="9">
        <v>1.46</v>
      </c>
      <c r="G37" s="9">
        <f t="shared" si="0"/>
        <v>0</v>
      </c>
      <c r="H37" s="10">
        <v>0.23</v>
      </c>
      <c r="I37" s="9">
        <f t="shared" ref="I37:I39" si="6">ROUND(G37*0.23,2)</f>
        <v>0</v>
      </c>
      <c r="J37" s="9">
        <f t="shared" ref="J37:J39" si="7">ROUND(G37+I37,2)</f>
        <v>0</v>
      </c>
    </row>
    <row r="38" spans="1:10" ht="38.25">
      <c r="A38" s="16" t="s">
        <v>27</v>
      </c>
      <c r="B38" s="3" t="s">
        <v>63</v>
      </c>
      <c r="C38" s="33" t="s">
        <v>65</v>
      </c>
      <c r="D38" s="33"/>
      <c r="E38" s="8"/>
      <c r="F38" s="9">
        <v>1.46</v>
      </c>
      <c r="G38" s="9">
        <f t="shared" si="0"/>
        <v>0</v>
      </c>
      <c r="H38" s="10">
        <v>0.23</v>
      </c>
      <c r="I38" s="9">
        <f t="shared" si="6"/>
        <v>0</v>
      </c>
      <c r="J38" s="9">
        <f t="shared" si="7"/>
        <v>0</v>
      </c>
    </row>
    <row r="39" spans="1:10" ht="38.25">
      <c r="A39" s="16" t="s">
        <v>30</v>
      </c>
      <c r="B39" s="3" t="s">
        <v>63</v>
      </c>
      <c r="C39" s="33" t="s">
        <v>66</v>
      </c>
      <c r="D39" s="33"/>
      <c r="E39" s="8"/>
      <c r="F39" s="9">
        <v>1.68</v>
      </c>
      <c r="G39" s="9">
        <f t="shared" si="0"/>
        <v>0</v>
      </c>
      <c r="H39" s="10">
        <v>0.23</v>
      </c>
      <c r="I39" s="9">
        <f t="shared" si="6"/>
        <v>0</v>
      </c>
      <c r="J39" s="9">
        <f t="shared" si="7"/>
        <v>0</v>
      </c>
    </row>
    <row r="40" spans="1:10">
      <c r="A40" s="34" t="s">
        <v>67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36">
      <c r="A41" s="21" t="s">
        <v>14</v>
      </c>
      <c r="B41" s="21" t="s">
        <v>15</v>
      </c>
      <c r="C41" s="32" t="s">
        <v>16</v>
      </c>
      <c r="D41" s="32"/>
      <c r="E41" s="18" t="s">
        <v>17</v>
      </c>
      <c r="F41" s="18" t="s">
        <v>18</v>
      </c>
      <c r="G41" s="18" t="s">
        <v>19</v>
      </c>
      <c r="H41" s="18" t="s">
        <v>20</v>
      </c>
      <c r="I41" s="18" t="s">
        <v>21</v>
      </c>
      <c r="J41" s="18" t="s">
        <v>22</v>
      </c>
    </row>
    <row r="42" spans="1:10">
      <c r="A42" s="16" t="s">
        <v>24</v>
      </c>
      <c r="B42" s="11" t="s">
        <v>68</v>
      </c>
      <c r="C42" s="33" t="s">
        <v>69</v>
      </c>
      <c r="D42" s="33"/>
      <c r="E42" s="8"/>
      <c r="F42" s="9">
        <v>2.4300000000000002</v>
      </c>
      <c r="G42" s="9">
        <f t="shared" si="0"/>
        <v>0</v>
      </c>
      <c r="H42" s="10">
        <v>0.23</v>
      </c>
      <c r="I42" s="9">
        <f t="shared" ref="I42:I43" si="8">ROUND(G42*0.23,2)</f>
        <v>0</v>
      </c>
      <c r="J42" s="9">
        <f t="shared" ref="J42:J43" si="9">ROUND(G42+I42,2)</f>
        <v>0</v>
      </c>
    </row>
    <row r="43" spans="1:10">
      <c r="A43" s="16" t="s">
        <v>27</v>
      </c>
      <c r="B43" s="11" t="s">
        <v>70</v>
      </c>
      <c r="C43" s="33" t="s">
        <v>71</v>
      </c>
      <c r="D43" s="33"/>
      <c r="E43" s="8"/>
      <c r="F43" s="9">
        <v>1.48</v>
      </c>
      <c r="G43" s="9">
        <f t="shared" si="0"/>
        <v>0</v>
      </c>
      <c r="H43" s="10">
        <v>0.23</v>
      </c>
      <c r="I43" s="9">
        <f t="shared" si="8"/>
        <v>0</v>
      </c>
      <c r="J43" s="9">
        <f t="shared" si="9"/>
        <v>0</v>
      </c>
    </row>
    <row r="44" spans="1:10">
      <c r="A44" s="34" t="s">
        <v>72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0" ht="36">
      <c r="A45" s="21" t="s">
        <v>14</v>
      </c>
      <c r="B45" s="21" t="s">
        <v>15</v>
      </c>
      <c r="C45" s="32" t="s">
        <v>16</v>
      </c>
      <c r="D45" s="32"/>
      <c r="E45" s="18" t="s">
        <v>17</v>
      </c>
      <c r="F45" s="18" t="s">
        <v>18</v>
      </c>
      <c r="G45" s="18" t="s">
        <v>19</v>
      </c>
      <c r="H45" s="18" t="s">
        <v>20</v>
      </c>
      <c r="I45" s="18" t="s">
        <v>21</v>
      </c>
      <c r="J45" s="18" t="s">
        <v>22</v>
      </c>
    </row>
    <row r="46" spans="1:10">
      <c r="A46" s="16" t="s">
        <v>24</v>
      </c>
      <c r="B46" s="11" t="s">
        <v>73</v>
      </c>
      <c r="C46" s="33" t="s">
        <v>74</v>
      </c>
      <c r="D46" s="33"/>
      <c r="E46" s="8"/>
      <c r="F46" s="9">
        <v>0.15</v>
      </c>
      <c r="G46" s="9">
        <f t="shared" si="0"/>
        <v>0</v>
      </c>
      <c r="H46" s="10">
        <v>0.23</v>
      </c>
      <c r="I46" s="9">
        <f t="shared" ref="I46:I48" si="10">ROUND(G46*0.23,2)</f>
        <v>0</v>
      </c>
      <c r="J46" s="9">
        <f t="shared" ref="J46:J48" si="11">ROUND(G46+I46,2)</f>
        <v>0</v>
      </c>
    </row>
    <row r="47" spans="1:10">
      <c r="A47" s="16" t="s">
        <v>27</v>
      </c>
      <c r="B47" s="11" t="s">
        <v>75</v>
      </c>
      <c r="C47" s="33" t="s">
        <v>74</v>
      </c>
      <c r="D47" s="33"/>
      <c r="E47" s="8"/>
      <c r="F47" s="9">
        <v>0.24</v>
      </c>
      <c r="G47" s="9">
        <f t="shared" si="0"/>
        <v>0</v>
      </c>
      <c r="H47" s="10">
        <v>0.23</v>
      </c>
      <c r="I47" s="9">
        <f t="shared" si="10"/>
        <v>0</v>
      </c>
      <c r="J47" s="9">
        <f t="shared" si="11"/>
        <v>0</v>
      </c>
    </row>
    <row r="48" spans="1:10">
      <c r="A48" s="16" t="s">
        <v>30</v>
      </c>
      <c r="B48" s="11" t="s">
        <v>76</v>
      </c>
      <c r="C48" s="33" t="s">
        <v>74</v>
      </c>
      <c r="D48" s="33"/>
      <c r="E48" s="8"/>
      <c r="F48" s="9">
        <v>0.24</v>
      </c>
      <c r="G48" s="9">
        <f t="shared" si="0"/>
        <v>0</v>
      </c>
      <c r="H48" s="10">
        <v>0.23</v>
      </c>
      <c r="I48" s="9">
        <f t="shared" si="10"/>
        <v>0</v>
      </c>
      <c r="J48" s="9">
        <f t="shared" si="11"/>
        <v>0</v>
      </c>
    </row>
    <row r="49" spans="1:10">
      <c r="A49" s="34" t="s">
        <v>77</v>
      </c>
      <c r="B49" s="34"/>
      <c r="C49" s="34"/>
      <c r="D49" s="34"/>
      <c r="E49" s="34"/>
      <c r="F49" s="34"/>
      <c r="G49" s="34"/>
      <c r="H49" s="34"/>
      <c r="I49" s="34"/>
      <c r="J49" s="34"/>
    </row>
    <row r="50" spans="1:10" ht="36">
      <c r="A50" s="21" t="s">
        <v>14</v>
      </c>
      <c r="B50" s="22"/>
      <c r="C50" s="35" t="s">
        <v>16</v>
      </c>
      <c r="D50" s="35"/>
      <c r="E50" s="18" t="s">
        <v>17</v>
      </c>
      <c r="F50" s="18" t="s">
        <v>18</v>
      </c>
      <c r="G50" s="18" t="s">
        <v>19</v>
      </c>
      <c r="H50" s="18" t="s">
        <v>20</v>
      </c>
      <c r="I50" s="18" t="s">
        <v>21</v>
      </c>
      <c r="J50" s="18" t="s">
        <v>22</v>
      </c>
    </row>
    <row r="51" spans="1:10" ht="25.5">
      <c r="A51" s="26" t="s">
        <v>24</v>
      </c>
      <c r="B51" s="1" t="s">
        <v>78</v>
      </c>
      <c r="C51" s="36" t="s">
        <v>79</v>
      </c>
      <c r="D51" s="36"/>
      <c r="E51" s="8"/>
      <c r="F51" s="12">
        <v>54.8</v>
      </c>
      <c r="G51" s="9">
        <f t="shared" si="0"/>
        <v>0</v>
      </c>
      <c r="H51" s="13">
        <v>0.23</v>
      </c>
      <c r="I51" s="9">
        <f t="shared" ref="I51" si="12">ROUND(G51*0.23,2)</f>
        <v>0</v>
      </c>
      <c r="J51" s="9">
        <f t="shared" ref="J51" si="13">ROUND(G51+I51,2)</f>
        <v>0</v>
      </c>
    </row>
    <row r="52" spans="1:10" ht="31.5" customHeight="1">
      <c r="A52" s="37" t="s">
        <v>80</v>
      </c>
      <c r="B52" s="37"/>
      <c r="C52" s="37"/>
      <c r="D52" s="37"/>
      <c r="E52" s="37"/>
      <c r="F52" s="37"/>
      <c r="G52" s="37"/>
      <c r="H52" s="37"/>
      <c r="I52" s="37"/>
      <c r="J52" s="37"/>
    </row>
    <row r="53" spans="1:10" ht="36">
      <c r="A53" s="18" t="s">
        <v>14</v>
      </c>
      <c r="B53" s="18" t="s">
        <v>15</v>
      </c>
      <c r="C53" s="32" t="s">
        <v>16</v>
      </c>
      <c r="D53" s="32"/>
      <c r="E53" s="18" t="s">
        <v>17</v>
      </c>
      <c r="F53" s="18" t="s">
        <v>18</v>
      </c>
      <c r="G53" s="18" t="s">
        <v>19</v>
      </c>
      <c r="H53" s="18" t="s">
        <v>20</v>
      </c>
      <c r="I53" s="18" t="s">
        <v>21</v>
      </c>
      <c r="J53" s="18" t="s">
        <v>22</v>
      </c>
    </row>
    <row r="54" spans="1:10" ht="29.25" customHeight="1">
      <c r="A54" s="16" t="s">
        <v>24</v>
      </c>
      <c r="B54" s="3" t="s">
        <v>81</v>
      </c>
      <c r="C54" s="33" t="s">
        <v>82</v>
      </c>
      <c r="D54" s="33"/>
      <c r="E54" s="8"/>
      <c r="F54" s="9">
        <v>7.88</v>
      </c>
      <c r="G54" s="9">
        <f t="shared" si="0"/>
        <v>0</v>
      </c>
      <c r="H54" s="10">
        <v>0.05</v>
      </c>
      <c r="I54" s="9">
        <f t="shared" ref="I54:I55" si="14">ROUND(G54*0.23,2)</f>
        <v>0</v>
      </c>
      <c r="J54" s="9">
        <f t="shared" ref="J54:J55" si="15">ROUND(G54+I54,2)</f>
        <v>0</v>
      </c>
    </row>
    <row r="55" spans="1:10">
      <c r="A55" s="16" t="s">
        <v>27</v>
      </c>
      <c r="B55" s="11" t="s">
        <v>52</v>
      </c>
      <c r="C55" s="33" t="s">
        <v>83</v>
      </c>
      <c r="D55" s="33"/>
      <c r="E55" s="8"/>
      <c r="F55" s="9">
        <v>17.28</v>
      </c>
      <c r="G55" s="9">
        <f t="shared" si="0"/>
        <v>0</v>
      </c>
      <c r="H55" s="10">
        <v>0.05</v>
      </c>
      <c r="I55" s="9">
        <f t="shared" si="14"/>
        <v>0</v>
      </c>
      <c r="J55" s="9">
        <f t="shared" si="15"/>
        <v>0</v>
      </c>
    </row>
    <row r="56" spans="1:10">
      <c r="A56" s="34" t="s">
        <v>84</v>
      </c>
      <c r="B56" s="34"/>
      <c r="C56" s="34"/>
      <c r="D56" s="34"/>
      <c r="E56" s="34"/>
      <c r="F56" s="34"/>
      <c r="G56" s="34"/>
      <c r="H56" s="34"/>
      <c r="I56" s="34"/>
      <c r="J56" s="34"/>
    </row>
    <row r="57" spans="1:10" ht="36">
      <c r="A57" s="18" t="s">
        <v>14</v>
      </c>
      <c r="B57" s="18" t="s">
        <v>15</v>
      </c>
      <c r="C57" s="32" t="s">
        <v>16</v>
      </c>
      <c r="D57" s="32"/>
      <c r="E57" s="18" t="s">
        <v>17</v>
      </c>
      <c r="F57" s="18" t="s">
        <v>18</v>
      </c>
      <c r="G57" s="18" t="s">
        <v>19</v>
      </c>
      <c r="H57" s="18" t="s">
        <v>20</v>
      </c>
      <c r="I57" s="18" t="s">
        <v>21</v>
      </c>
      <c r="J57" s="18" t="s">
        <v>22</v>
      </c>
    </row>
    <row r="58" spans="1:10">
      <c r="A58" s="16" t="s">
        <v>24</v>
      </c>
      <c r="B58" s="3" t="s">
        <v>85</v>
      </c>
      <c r="C58" s="33" t="s">
        <v>86</v>
      </c>
      <c r="D58" s="33"/>
      <c r="E58" s="8"/>
      <c r="F58" s="9">
        <v>2.48</v>
      </c>
      <c r="G58" s="9">
        <f t="shared" si="0"/>
        <v>0</v>
      </c>
      <c r="H58" s="10">
        <v>0.23</v>
      </c>
      <c r="I58" s="9">
        <f t="shared" ref="I58:I61" si="16">ROUND(G58*0.23,2)</f>
        <v>0</v>
      </c>
      <c r="J58" s="9">
        <f t="shared" ref="J58:J61" si="17">ROUND(G58+I58,2)</f>
        <v>0</v>
      </c>
    </row>
    <row r="59" spans="1:10">
      <c r="A59" s="16" t="s">
        <v>27</v>
      </c>
      <c r="B59" s="3" t="s">
        <v>87</v>
      </c>
      <c r="C59" s="33" t="s">
        <v>88</v>
      </c>
      <c r="D59" s="33"/>
      <c r="E59" s="8"/>
      <c r="F59" s="9">
        <v>1.59</v>
      </c>
      <c r="G59" s="9">
        <f t="shared" si="0"/>
        <v>0</v>
      </c>
      <c r="H59" s="10">
        <v>0.23</v>
      </c>
      <c r="I59" s="9">
        <f t="shared" si="16"/>
        <v>0</v>
      </c>
      <c r="J59" s="9">
        <f t="shared" si="17"/>
        <v>0</v>
      </c>
    </row>
    <row r="60" spans="1:10">
      <c r="A60" s="16" t="s">
        <v>30</v>
      </c>
      <c r="B60" s="3" t="s">
        <v>89</v>
      </c>
      <c r="C60" s="33" t="s">
        <v>90</v>
      </c>
      <c r="D60" s="33"/>
      <c r="E60" s="8"/>
      <c r="F60" s="9">
        <v>0.21</v>
      </c>
      <c r="G60" s="9">
        <f t="shared" si="0"/>
        <v>0</v>
      </c>
      <c r="H60" s="10">
        <v>0.23</v>
      </c>
      <c r="I60" s="9">
        <f t="shared" si="16"/>
        <v>0</v>
      </c>
      <c r="J60" s="9">
        <f t="shared" si="17"/>
        <v>0</v>
      </c>
    </row>
    <row r="61" spans="1:10">
      <c r="A61" s="16" t="s">
        <v>32</v>
      </c>
      <c r="B61" s="11" t="s">
        <v>91</v>
      </c>
      <c r="C61" s="33" t="s">
        <v>92</v>
      </c>
      <c r="D61" s="33"/>
      <c r="E61" s="8"/>
      <c r="F61" s="9">
        <v>1.98</v>
      </c>
      <c r="G61" s="9">
        <f t="shared" si="0"/>
        <v>0</v>
      </c>
      <c r="H61" s="10">
        <v>0.23</v>
      </c>
      <c r="I61" s="9">
        <f t="shared" si="16"/>
        <v>0</v>
      </c>
      <c r="J61" s="9">
        <f t="shared" si="17"/>
        <v>0</v>
      </c>
    </row>
    <row r="62" spans="1:10">
      <c r="A62" s="34" t="s">
        <v>93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36">
      <c r="A63" s="18" t="s">
        <v>14</v>
      </c>
      <c r="B63" s="17" t="s">
        <v>15</v>
      </c>
      <c r="C63" s="32" t="s">
        <v>16</v>
      </c>
      <c r="D63" s="32"/>
      <c r="E63" s="18" t="s">
        <v>17</v>
      </c>
      <c r="F63" s="18" t="s">
        <v>18</v>
      </c>
      <c r="G63" s="18" t="s">
        <v>19</v>
      </c>
      <c r="H63" s="18" t="s">
        <v>20</v>
      </c>
      <c r="I63" s="18" t="s">
        <v>21</v>
      </c>
      <c r="J63" s="18" t="s">
        <v>22</v>
      </c>
    </row>
    <row r="64" spans="1:10">
      <c r="A64" s="16" t="s">
        <v>24</v>
      </c>
      <c r="B64" s="3" t="s">
        <v>94</v>
      </c>
      <c r="C64" s="33" t="s">
        <v>95</v>
      </c>
      <c r="D64" s="33"/>
      <c r="E64" s="8"/>
      <c r="F64" s="9">
        <v>0.13</v>
      </c>
      <c r="G64" s="9">
        <f t="shared" si="0"/>
        <v>0</v>
      </c>
      <c r="H64" s="10">
        <v>0.23</v>
      </c>
      <c r="I64" s="9">
        <f t="shared" ref="I64:I73" si="18">ROUND(G64*0.23,2)</f>
        <v>0</v>
      </c>
      <c r="J64" s="9">
        <f t="shared" ref="J64:J73" si="19">ROUND(G64+I64,2)</f>
        <v>0</v>
      </c>
    </row>
    <row r="65" spans="1:10">
      <c r="A65" s="16" t="s">
        <v>27</v>
      </c>
      <c r="B65" s="3" t="s">
        <v>96</v>
      </c>
      <c r="C65" s="33" t="s">
        <v>97</v>
      </c>
      <c r="D65" s="33"/>
      <c r="E65" s="8"/>
      <c r="F65" s="9">
        <v>0.11</v>
      </c>
      <c r="G65" s="9">
        <f t="shared" si="0"/>
        <v>0</v>
      </c>
      <c r="H65" s="10">
        <v>0.23</v>
      </c>
      <c r="I65" s="9">
        <f t="shared" si="18"/>
        <v>0</v>
      </c>
      <c r="J65" s="9">
        <f t="shared" si="19"/>
        <v>0</v>
      </c>
    </row>
    <row r="66" spans="1:10">
      <c r="A66" s="16" t="s">
        <v>30</v>
      </c>
      <c r="B66" s="3" t="s">
        <v>98</v>
      </c>
      <c r="C66" s="33" t="s">
        <v>99</v>
      </c>
      <c r="D66" s="33"/>
      <c r="E66" s="8"/>
      <c r="F66" s="9">
        <v>0.13</v>
      </c>
      <c r="G66" s="9">
        <f t="shared" si="0"/>
        <v>0</v>
      </c>
      <c r="H66" s="10">
        <v>0.23</v>
      </c>
      <c r="I66" s="9">
        <f t="shared" si="18"/>
        <v>0</v>
      </c>
      <c r="J66" s="9">
        <f t="shared" si="19"/>
        <v>0</v>
      </c>
    </row>
    <row r="67" spans="1:10">
      <c r="A67" s="16" t="s">
        <v>32</v>
      </c>
      <c r="B67" s="3" t="s">
        <v>98</v>
      </c>
      <c r="C67" s="33" t="s">
        <v>100</v>
      </c>
      <c r="D67" s="33"/>
      <c r="E67" s="8"/>
      <c r="F67" s="9">
        <v>0.1</v>
      </c>
      <c r="G67" s="9">
        <f t="shared" si="0"/>
        <v>0</v>
      </c>
      <c r="H67" s="10">
        <v>0.23</v>
      </c>
      <c r="I67" s="9">
        <f t="shared" si="18"/>
        <v>0</v>
      </c>
      <c r="J67" s="9">
        <f t="shared" si="19"/>
        <v>0</v>
      </c>
    </row>
    <row r="68" spans="1:10" ht="25.5">
      <c r="A68" s="16" t="s">
        <v>34</v>
      </c>
      <c r="B68" s="3" t="s">
        <v>101</v>
      </c>
      <c r="C68" s="33" t="s">
        <v>102</v>
      </c>
      <c r="D68" s="33"/>
      <c r="E68" s="8"/>
      <c r="F68" s="9">
        <v>0.3</v>
      </c>
      <c r="G68" s="9">
        <f t="shared" si="0"/>
        <v>0</v>
      </c>
      <c r="H68" s="10">
        <v>0.05</v>
      </c>
      <c r="I68" s="9">
        <f t="shared" si="18"/>
        <v>0</v>
      </c>
      <c r="J68" s="9">
        <f t="shared" si="19"/>
        <v>0</v>
      </c>
    </row>
    <row r="69" spans="1:10" ht="25.5">
      <c r="A69" s="16" t="s">
        <v>36</v>
      </c>
      <c r="B69" s="3" t="s">
        <v>103</v>
      </c>
      <c r="C69" s="33" t="s">
        <v>102</v>
      </c>
      <c r="D69" s="33"/>
      <c r="E69" s="8"/>
      <c r="F69" s="9">
        <v>0.22</v>
      </c>
      <c r="G69" s="9">
        <f t="shared" si="0"/>
        <v>0</v>
      </c>
      <c r="H69" s="10">
        <v>0.05</v>
      </c>
      <c r="I69" s="9">
        <f t="shared" si="18"/>
        <v>0</v>
      </c>
      <c r="J69" s="9">
        <f t="shared" si="19"/>
        <v>0</v>
      </c>
    </row>
    <row r="70" spans="1:10" ht="25.5">
      <c r="A70" s="16" t="s">
        <v>39</v>
      </c>
      <c r="B70" s="3" t="s">
        <v>104</v>
      </c>
      <c r="C70" s="33" t="s">
        <v>102</v>
      </c>
      <c r="D70" s="33"/>
      <c r="E70" s="8"/>
      <c r="F70" s="9">
        <v>0.94</v>
      </c>
      <c r="G70" s="9">
        <f t="shared" si="0"/>
        <v>0</v>
      </c>
      <c r="H70" s="10">
        <v>0.05</v>
      </c>
      <c r="I70" s="9">
        <f t="shared" si="18"/>
        <v>0</v>
      </c>
      <c r="J70" s="9">
        <f t="shared" si="19"/>
        <v>0</v>
      </c>
    </row>
    <row r="71" spans="1:10">
      <c r="A71" s="16" t="s">
        <v>42</v>
      </c>
      <c r="B71" s="3" t="s">
        <v>96</v>
      </c>
      <c r="C71" s="33" t="s">
        <v>105</v>
      </c>
      <c r="D71" s="33"/>
      <c r="E71" s="8"/>
      <c r="F71" s="9">
        <v>0.09</v>
      </c>
      <c r="G71" s="9">
        <f t="shared" si="0"/>
        <v>0</v>
      </c>
      <c r="H71" s="10">
        <v>0.23</v>
      </c>
      <c r="I71" s="9">
        <f t="shared" si="18"/>
        <v>0</v>
      </c>
      <c r="J71" s="9">
        <f t="shared" si="19"/>
        <v>0</v>
      </c>
    </row>
    <row r="72" spans="1:10">
      <c r="A72" s="16" t="s">
        <v>45</v>
      </c>
      <c r="B72" s="3" t="s">
        <v>94</v>
      </c>
      <c r="C72" s="33" t="s">
        <v>106</v>
      </c>
      <c r="D72" s="33"/>
      <c r="E72" s="8"/>
      <c r="F72" s="9">
        <v>0.09</v>
      </c>
      <c r="G72" s="9">
        <f t="shared" si="0"/>
        <v>0</v>
      </c>
      <c r="H72" s="10">
        <v>0.23</v>
      </c>
      <c r="I72" s="9">
        <f t="shared" si="18"/>
        <v>0</v>
      </c>
      <c r="J72" s="9">
        <f t="shared" si="19"/>
        <v>0</v>
      </c>
    </row>
    <row r="73" spans="1:10" ht="64.5" customHeight="1">
      <c r="A73" s="16" t="s">
        <v>48</v>
      </c>
      <c r="B73" s="3" t="s">
        <v>107</v>
      </c>
      <c r="C73" s="33" t="s">
        <v>108</v>
      </c>
      <c r="D73" s="33"/>
      <c r="E73" s="8"/>
      <c r="F73" s="9">
        <v>1.85</v>
      </c>
      <c r="G73" s="9">
        <f t="shared" si="0"/>
        <v>0</v>
      </c>
      <c r="H73" s="10">
        <v>0.05</v>
      </c>
      <c r="I73" s="9">
        <f t="shared" si="18"/>
        <v>0</v>
      </c>
      <c r="J73" s="9">
        <f t="shared" si="19"/>
        <v>0</v>
      </c>
    </row>
    <row r="74" spans="1:10">
      <c r="A74" s="34" t="s">
        <v>109</v>
      </c>
      <c r="B74" s="34"/>
      <c r="C74" s="34"/>
      <c r="D74" s="34"/>
      <c r="E74" s="34"/>
      <c r="F74" s="34"/>
      <c r="G74" s="34"/>
      <c r="H74" s="34"/>
      <c r="I74" s="34"/>
      <c r="J74" s="34"/>
    </row>
    <row r="75" spans="1:10" ht="36">
      <c r="A75" s="18" t="s">
        <v>14</v>
      </c>
      <c r="B75" s="18" t="s">
        <v>15</v>
      </c>
      <c r="C75" s="32" t="s">
        <v>16</v>
      </c>
      <c r="D75" s="32"/>
      <c r="E75" s="18" t="s">
        <v>17</v>
      </c>
      <c r="F75" s="18" t="s">
        <v>18</v>
      </c>
      <c r="G75" s="18" t="s">
        <v>19</v>
      </c>
      <c r="H75" s="18" t="s">
        <v>20</v>
      </c>
      <c r="I75" s="18" t="s">
        <v>21</v>
      </c>
      <c r="J75" s="18" t="s">
        <v>22</v>
      </c>
    </row>
    <row r="76" spans="1:10">
      <c r="A76" s="16" t="s">
        <v>24</v>
      </c>
      <c r="B76" s="3" t="s">
        <v>110</v>
      </c>
      <c r="C76" s="33" t="s">
        <v>111</v>
      </c>
      <c r="D76" s="33"/>
      <c r="E76" s="8"/>
      <c r="F76" s="9">
        <v>34.78</v>
      </c>
      <c r="G76" s="9">
        <f t="shared" si="0"/>
        <v>0</v>
      </c>
      <c r="H76" s="10">
        <v>0.23</v>
      </c>
      <c r="I76" s="9">
        <f t="shared" ref="I76:I80" si="20">ROUND(G76*0.23,2)</f>
        <v>0</v>
      </c>
      <c r="J76" s="9">
        <f t="shared" ref="J76:J80" si="21">ROUND(G76+I76,2)</f>
        <v>0</v>
      </c>
    </row>
    <row r="77" spans="1:10">
      <c r="A77" s="16" t="s">
        <v>27</v>
      </c>
      <c r="B77" s="3" t="s">
        <v>112</v>
      </c>
      <c r="C77" s="33" t="s">
        <v>111</v>
      </c>
      <c r="D77" s="33"/>
      <c r="E77" s="8"/>
      <c r="F77" s="9">
        <v>32.78</v>
      </c>
      <c r="G77" s="9">
        <f t="shared" ref="G77:G106" si="22">E77*F77</f>
        <v>0</v>
      </c>
      <c r="H77" s="10">
        <v>0.23</v>
      </c>
      <c r="I77" s="9">
        <f t="shared" si="20"/>
        <v>0</v>
      </c>
      <c r="J77" s="9">
        <f t="shared" si="21"/>
        <v>0</v>
      </c>
    </row>
    <row r="78" spans="1:10">
      <c r="A78" s="16" t="s">
        <v>30</v>
      </c>
      <c r="B78" s="3" t="s">
        <v>113</v>
      </c>
      <c r="C78" s="33" t="s">
        <v>111</v>
      </c>
      <c r="D78" s="33"/>
      <c r="E78" s="8"/>
      <c r="F78" s="9">
        <v>32.78</v>
      </c>
      <c r="G78" s="9">
        <f t="shared" si="22"/>
        <v>0</v>
      </c>
      <c r="H78" s="10">
        <v>0.23</v>
      </c>
      <c r="I78" s="9">
        <f t="shared" si="20"/>
        <v>0</v>
      </c>
      <c r="J78" s="9">
        <f t="shared" si="21"/>
        <v>0</v>
      </c>
    </row>
    <row r="79" spans="1:10">
      <c r="A79" s="16" t="s">
        <v>32</v>
      </c>
      <c r="B79" s="3" t="s">
        <v>114</v>
      </c>
      <c r="C79" s="33" t="s">
        <v>111</v>
      </c>
      <c r="D79" s="33"/>
      <c r="E79" s="8"/>
      <c r="F79" s="9">
        <v>30.78</v>
      </c>
      <c r="G79" s="9">
        <f t="shared" si="22"/>
        <v>0</v>
      </c>
      <c r="H79" s="10">
        <v>0.23</v>
      </c>
      <c r="I79" s="9">
        <f t="shared" si="20"/>
        <v>0</v>
      </c>
      <c r="J79" s="9">
        <f t="shared" si="21"/>
        <v>0</v>
      </c>
    </row>
    <row r="80" spans="1:10">
      <c r="A80" s="16" t="s">
        <v>34</v>
      </c>
      <c r="B80" s="3" t="s">
        <v>115</v>
      </c>
      <c r="C80" s="33" t="s">
        <v>111</v>
      </c>
      <c r="D80" s="33"/>
      <c r="E80" s="8"/>
      <c r="F80" s="9">
        <v>33.78</v>
      </c>
      <c r="G80" s="9">
        <f t="shared" si="22"/>
        <v>0</v>
      </c>
      <c r="H80" s="10">
        <v>0.23</v>
      </c>
      <c r="I80" s="9">
        <f t="shared" si="20"/>
        <v>0</v>
      </c>
      <c r="J80" s="9">
        <f t="shared" si="21"/>
        <v>0</v>
      </c>
    </row>
    <row r="81" spans="1:10">
      <c r="A81" s="34" t="s">
        <v>116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ht="36">
      <c r="A82" s="21" t="s">
        <v>14</v>
      </c>
      <c r="B82" s="21" t="s">
        <v>15</v>
      </c>
      <c r="C82" s="32" t="s">
        <v>16</v>
      </c>
      <c r="D82" s="32"/>
      <c r="E82" s="18" t="s">
        <v>17</v>
      </c>
      <c r="F82" s="18" t="s">
        <v>18</v>
      </c>
      <c r="G82" s="18" t="s">
        <v>19</v>
      </c>
      <c r="H82" s="18" t="s">
        <v>20</v>
      </c>
      <c r="I82" s="18" t="s">
        <v>21</v>
      </c>
      <c r="J82" s="18" t="s">
        <v>22</v>
      </c>
    </row>
    <row r="83" spans="1:10">
      <c r="A83" s="16" t="s">
        <v>24</v>
      </c>
      <c r="B83" s="3" t="s">
        <v>117</v>
      </c>
      <c r="C83" s="33" t="s">
        <v>118</v>
      </c>
      <c r="D83" s="33"/>
      <c r="E83" s="8"/>
      <c r="F83" s="9">
        <v>1.28</v>
      </c>
      <c r="G83" s="9">
        <f t="shared" si="22"/>
        <v>0</v>
      </c>
      <c r="H83" s="10">
        <v>0.23</v>
      </c>
      <c r="I83" s="9">
        <f t="shared" ref="I83" si="23">ROUND(G83*0.23,2)</f>
        <v>0</v>
      </c>
      <c r="J83" s="9">
        <f t="shared" ref="J83" si="24">ROUND(G83+I83,2)</f>
        <v>0</v>
      </c>
    </row>
    <row r="84" spans="1:10">
      <c r="A84" s="34" t="s">
        <v>119</v>
      </c>
      <c r="B84" s="34"/>
      <c r="C84" s="34"/>
      <c r="D84" s="34"/>
      <c r="E84" s="34"/>
      <c r="F84" s="34"/>
      <c r="G84" s="34"/>
      <c r="H84" s="34"/>
      <c r="I84" s="34"/>
      <c r="J84" s="34"/>
    </row>
    <row r="85" spans="1:10" ht="36">
      <c r="A85" s="18" t="s">
        <v>14</v>
      </c>
      <c r="B85" s="18" t="s">
        <v>15</v>
      </c>
      <c r="C85" s="32" t="s">
        <v>16</v>
      </c>
      <c r="D85" s="32"/>
      <c r="E85" s="18" t="s">
        <v>17</v>
      </c>
      <c r="F85" s="18" t="s">
        <v>18</v>
      </c>
      <c r="G85" s="18" t="s">
        <v>19</v>
      </c>
      <c r="H85" s="18" t="s">
        <v>20</v>
      </c>
      <c r="I85" s="18" t="s">
        <v>21</v>
      </c>
      <c r="J85" s="18" t="s">
        <v>22</v>
      </c>
    </row>
    <row r="86" spans="1:10">
      <c r="A86" s="16" t="s">
        <v>24</v>
      </c>
      <c r="B86" s="3" t="s">
        <v>120</v>
      </c>
      <c r="C86" s="33" t="s">
        <v>121</v>
      </c>
      <c r="D86" s="33"/>
      <c r="E86" s="8"/>
      <c r="F86" s="9">
        <v>0.87</v>
      </c>
      <c r="G86" s="9">
        <f t="shared" si="22"/>
        <v>0</v>
      </c>
      <c r="H86" s="10">
        <v>0.23</v>
      </c>
      <c r="I86" s="9">
        <f t="shared" ref="I86:I87" si="25">ROUND(G86*0.23,2)</f>
        <v>0</v>
      </c>
      <c r="J86" s="9">
        <f t="shared" ref="J86:J87" si="26">ROUND(G86+I86,2)</f>
        <v>0</v>
      </c>
    </row>
    <row r="87" spans="1:10">
      <c r="A87" s="16" t="s">
        <v>27</v>
      </c>
      <c r="B87" s="3" t="s">
        <v>120</v>
      </c>
      <c r="C87" s="33" t="s">
        <v>122</v>
      </c>
      <c r="D87" s="33"/>
      <c r="E87" s="8"/>
      <c r="F87" s="9">
        <v>1.88</v>
      </c>
      <c r="G87" s="9">
        <f t="shared" si="22"/>
        <v>0</v>
      </c>
      <c r="H87" s="10">
        <v>0.23</v>
      </c>
      <c r="I87" s="9">
        <f t="shared" si="25"/>
        <v>0</v>
      </c>
      <c r="J87" s="9">
        <f t="shared" si="26"/>
        <v>0</v>
      </c>
    </row>
    <row r="88" spans="1:10">
      <c r="A88" s="34" t="s">
        <v>123</v>
      </c>
      <c r="B88" s="34"/>
      <c r="C88" s="34"/>
      <c r="D88" s="34"/>
      <c r="E88" s="34"/>
      <c r="F88" s="34"/>
      <c r="G88" s="34"/>
      <c r="H88" s="34"/>
      <c r="I88" s="34"/>
      <c r="J88" s="34"/>
    </row>
    <row r="89" spans="1:10" ht="36">
      <c r="A89" s="18" t="s">
        <v>14</v>
      </c>
      <c r="B89" s="18" t="s">
        <v>15</v>
      </c>
      <c r="C89" s="32" t="s">
        <v>16</v>
      </c>
      <c r="D89" s="32"/>
      <c r="E89" s="18" t="s">
        <v>17</v>
      </c>
      <c r="F89" s="18" t="s">
        <v>18</v>
      </c>
      <c r="G89" s="18" t="s">
        <v>19</v>
      </c>
      <c r="H89" s="18" t="s">
        <v>20</v>
      </c>
      <c r="I89" s="18" t="s">
        <v>21</v>
      </c>
      <c r="J89" s="18" t="s">
        <v>22</v>
      </c>
    </row>
    <row r="90" spans="1:10">
      <c r="A90" s="16" t="s">
        <v>24</v>
      </c>
      <c r="B90" s="3" t="s">
        <v>124</v>
      </c>
      <c r="C90" s="33" t="s">
        <v>125</v>
      </c>
      <c r="D90" s="33"/>
      <c r="E90" s="8"/>
      <c r="F90" s="9">
        <v>98</v>
      </c>
      <c r="G90" s="9">
        <f t="shared" si="22"/>
        <v>0</v>
      </c>
      <c r="H90" s="10">
        <v>0.23</v>
      </c>
      <c r="I90" s="9">
        <f t="shared" ref="I90" si="27">ROUND(G90*0.23,2)</f>
        <v>0</v>
      </c>
      <c r="J90" s="9">
        <f t="shared" ref="J90" si="28">ROUND(G90+I90,2)</f>
        <v>0</v>
      </c>
    </row>
    <row r="91" spans="1:10">
      <c r="A91" s="34" t="s">
        <v>126</v>
      </c>
      <c r="B91" s="34"/>
      <c r="C91" s="34"/>
      <c r="D91" s="34"/>
      <c r="E91" s="34"/>
      <c r="F91" s="34"/>
      <c r="G91" s="34"/>
      <c r="H91" s="34"/>
      <c r="I91" s="34"/>
      <c r="J91" s="34"/>
    </row>
    <row r="92" spans="1:10" ht="36">
      <c r="A92" s="18" t="s">
        <v>14</v>
      </c>
      <c r="B92" s="18" t="s">
        <v>15</v>
      </c>
      <c r="C92" s="32" t="s">
        <v>16</v>
      </c>
      <c r="D92" s="32"/>
      <c r="E92" s="18" t="s">
        <v>17</v>
      </c>
      <c r="F92" s="18" t="s">
        <v>18</v>
      </c>
      <c r="G92" s="18" t="s">
        <v>19</v>
      </c>
      <c r="H92" s="18" t="s">
        <v>20</v>
      </c>
      <c r="I92" s="18" t="s">
        <v>21</v>
      </c>
      <c r="J92" s="18" t="s">
        <v>22</v>
      </c>
    </row>
    <row r="93" spans="1:10">
      <c r="A93" s="16" t="s">
        <v>24</v>
      </c>
      <c r="B93" s="3" t="s">
        <v>127</v>
      </c>
      <c r="C93" s="33" t="s">
        <v>128</v>
      </c>
      <c r="D93" s="33"/>
      <c r="E93" s="8"/>
      <c r="F93" s="9">
        <v>0</v>
      </c>
      <c r="G93" s="9">
        <f t="shared" si="22"/>
        <v>0</v>
      </c>
      <c r="H93" s="10">
        <v>0.23</v>
      </c>
      <c r="I93" s="9">
        <f t="shared" ref="I93" si="29">ROUND(G93*0.23,2)</f>
        <v>0</v>
      </c>
      <c r="J93" s="9">
        <f t="shared" ref="J93" si="30">ROUND(G93+I93,2)</f>
        <v>0</v>
      </c>
    </row>
    <row r="94" spans="1:10">
      <c r="A94" s="34" t="s">
        <v>129</v>
      </c>
      <c r="B94" s="34"/>
      <c r="C94" s="34"/>
      <c r="D94" s="34"/>
      <c r="E94" s="34"/>
      <c r="F94" s="34"/>
      <c r="G94" s="34"/>
      <c r="H94" s="34"/>
      <c r="I94" s="34"/>
      <c r="J94" s="34"/>
    </row>
    <row r="95" spans="1:10" ht="36">
      <c r="A95" s="18" t="s">
        <v>14</v>
      </c>
      <c r="B95" s="18" t="s">
        <v>15</v>
      </c>
      <c r="C95" s="32" t="s">
        <v>16</v>
      </c>
      <c r="D95" s="32"/>
      <c r="E95" s="18" t="s">
        <v>17</v>
      </c>
      <c r="F95" s="18" t="s">
        <v>18</v>
      </c>
      <c r="G95" s="18" t="s">
        <v>19</v>
      </c>
      <c r="H95" s="18" t="s">
        <v>20</v>
      </c>
      <c r="I95" s="18" t="s">
        <v>21</v>
      </c>
      <c r="J95" s="18" t="s">
        <v>22</v>
      </c>
    </row>
    <row r="96" spans="1:10" ht="25.5">
      <c r="A96" s="16" t="s">
        <v>24</v>
      </c>
      <c r="B96" s="3" t="s">
        <v>130</v>
      </c>
      <c r="C96" s="33" t="s">
        <v>131</v>
      </c>
      <c r="D96" s="33"/>
      <c r="E96" s="8"/>
      <c r="F96" s="9">
        <v>46.2</v>
      </c>
      <c r="G96" s="9">
        <f t="shared" si="22"/>
        <v>0</v>
      </c>
      <c r="H96" s="10">
        <v>0.23</v>
      </c>
      <c r="I96" s="9">
        <f t="shared" ref="I96" si="31">ROUND(G96*0.23,2)</f>
        <v>0</v>
      </c>
      <c r="J96" s="9">
        <f t="shared" ref="J96" si="32">ROUND(G96+I96,2)</f>
        <v>0</v>
      </c>
    </row>
    <row r="97" spans="1:11">
      <c r="A97" s="34" t="s">
        <v>132</v>
      </c>
      <c r="B97" s="34"/>
      <c r="C97" s="34"/>
      <c r="D97" s="34"/>
      <c r="E97" s="34"/>
      <c r="F97" s="34"/>
      <c r="G97" s="34"/>
      <c r="H97" s="34"/>
      <c r="I97" s="34"/>
      <c r="J97" s="34"/>
    </row>
    <row r="98" spans="1:11" ht="36">
      <c r="A98" s="18" t="s">
        <v>14</v>
      </c>
      <c r="B98" s="18" t="s">
        <v>15</v>
      </c>
      <c r="C98" s="32" t="s">
        <v>16</v>
      </c>
      <c r="D98" s="32"/>
      <c r="E98" s="18" t="s">
        <v>17</v>
      </c>
      <c r="F98" s="18" t="s">
        <v>18</v>
      </c>
      <c r="G98" s="18" t="s">
        <v>19</v>
      </c>
      <c r="H98" s="18" t="s">
        <v>20</v>
      </c>
      <c r="I98" s="18" t="s">
        <v>21</v>
      </c>
      <c r="J98" s="18" t="s">
        <v>22</v>
      </c>
    </row>
    <row r="99" spans="1:11">
      <c r="A99" s="16" t="s">
        <v>24</v>
      </c>
      <c r="B99" s="23" t="s">
        <v>133</v>
      </c>
      <c r="C99" s="31" t="s">
        <v>134</v>
      </c>
      <c r="D99" s="31"/>
      <c r="E99" s="8"/>
      <c r="F99" s="9">
        <v>0.21</v>
      </c>
      <c r="G99" s="9">
        <f t="shared" si="22"/>
        <v>0</v>
      </c>
      <c r="H99" s="10">
        <v>0.23</v>
      </c>
      <c r="I99" s="9">
        <f t="shared" ref="I99:I106" si="33">ROUND(G99*0.23,2)</f>
        <v>0</v>
      </c>
      <c r="J99" s="9">
        <f t="shared" ref="J99:J106" si="34">ROUND(G99+I99,2)</f>
        <v>0</v>
      </c>
    </row>
    <row r="100" spans="1:11">
      <c r="A100" s="16" t="s">
        <v>27</v>
      </c>
      <c r="B100" s="23" t="s">
        <v>133</v>
      </c>
      <c r="C100" s="31" t="s">
        <v>135</v>
      </c>
      <c r="D100" s="31"/>
      <c r="E100" s="8"/>
      <c r="F100" s="9">
        <v>0.21</v>
      </c>
      <c r="G100" s="9">
        <f t="shared" si="22"/>
        <v>0</v>
      </c>
      <c r="H100" s="10">
        <v>0.23</v>
      </c>
      <c r="I100" s="9">
        <f t="shared" si="33"/>
        <v>0</v>
      </c>
      <c r="J100" s="9">
        <f t="shared" si="34"/>
        <v>0</v>
      </c>
    </row>
    <row r="101" spans="1:11">
      <c r="A101" s="16" t="s">
        <v>30</v>
      </c>
      <c r="B101" s="23" t="s">
        <v>136</v>
      </c>
      <c r="C101" s="31" t="s">
        <v>134</v>
      </c>
      <c r="D101" s="31"/>
      <c r="E101" s="8"/>
      <c r="F101" s="9">
        <v>0.19</v>
      </c>
      <c r="G101" s="9">
        <f t="shared" si="22"/>
        <v>0</v>
      </c>
      <c r="H101" s="10">
        <v>0.23</v>
      </c>
      <c r="I101" s="9">
        <f t="shared" si="33"/>
        <v>0</v>
      </c>
      <c r="J101" s="9">
        <f t="shared" si="34"/>
        <v>0</v>
      </c>
    </row>
    <row r="102" spans="1:11">
      <c r="A102" s="16" t="s">
        <v>32</v>
      </c>
      <c r="B102" s="23" t="s">
        <v>136</v>
      </c>
      <c r="C102" s="31" t="s">
        <v>135</v>
      </c>
      <c r="D102" s="31"/>
      <c r="E102" s="8"/>
      <c r="F102" s="9">
        <v>0.19</v>
      </c>
      <c r="G102" s="9">
        <f t="shared" si="22"/>
        <v>0</v>
      </c>
      <c r="H102" s="10">
        <v>0.23</v>
      </c>
      <c r="I102" s="9">
        <f t="shared" si="33"/>
        <v>0</v>
      </c>
      <c r="J102" s="9">
        <f t="shared" si="34"/>
        <v>0</v>
      </c>
    </row>
    <row r="103" spans="1:11">
      <c r="A103" s="16" t="s">
        <v>34</v>
      </c>
      <c r="B103" s="23" t="s">
        <v>137</v>
      </c>
      <c r="C103" s="31" t="s">
        <v>134</v>
      </c>
      <c r="D103" s="31"/>
      <c r="E103" s="8"/>
      <c r="F103" s="9">
        <v>0.21</v>
      </c>
      <c r="G103" s="9">
        <f t="shared" si="22"/>
        <v>0</v>
      </c>
      <c r="H103" s="10">
        <v>0.23</v>
      </c>
      <c r="I103" s="9">
        <f t="shared" si="33"/>
        <v>0</v>
      </c>
      <c r="J103" s="9">
        <f t="shared" si="34"/>
        <v>0</v>
      </c>
    </row>
    <row r="104" spans="1:11">
      <c r="A104" s="16" t="s">
        <v>36</v>
      </c>
      <c r="B104" s="23" t="s">
        <v>138</v>
      </c>
      <c r="C104" s="31" t="s">
        <v>135</v>
      </c>
      <c r="D104" s="31"/>
      <c r="E104" s="8"/>
      <c r="F104" s="9">
        <v>0.21</v>
      </c>
      <c r="G104" s="9">
        <f t="shared" si="22"/>
        <v>0</v>
      </c>
      <c r="H104" s="10">
        <v>0.23</v>
      </c>
      <c r="I104" s="9">
        <f t="shared" si="33"/>
        <v>0</v>
      </c>
      <c r="J104" s="9">
        <f t="shared" si="34"/>
        <v>0</v>
      </c>
    </row>
    <row r="105" spans="1:11">
      <c r="A105" s="16" t="s">
        <v>39</v>
      </c>
      <c r="B105" s="23" t="s">
        <v>139</v>
      </c>
      <c r="C105" s="31" t="s">
        <v>134</v>
      </c>
      <c r="D105" s="31"/>
      <c r="E105" s="8"/>
      <c r="F105" s="9">
        <v>0.19</v>
      </c>
      <c r="G105" s="9">
        <f t="shared" si="22"/>
        <v>0</v>
      </c>
      <c r="H105" s="10">
        <v>0.23</v>
      </c>
      <c r="I105" s="9">
        <f t="shared" si="33"/>
        <v>0</v>
      </c>
      <c r="J105" s="9">
        <f t="shared" si="34"/>
        <v>0</v>
      </c>
    </row>
    <row r="106" spans="1:11">
      <c r="A106" s="16" t="s">
        <v>42</v>
      </c>
      <c r="B106" s="23" t="s">
        <v>139</v>
      </c>
      <c r="C106" s="31" t="s">
        <v>135</v>
      </c>
      <c r="D106" s="31"/>
      <c r="E106" s="8"/>
      <c r="F106" s="9">
        <v>0.19</v>
      </c>
      <c r="G106" s="9">
        <f t="shared" si="22"/>
        <v>0</v>
      </c>
      <c r="H106" s="10">
        <v>0.23</v>
      </c>
      <c r="I106" s="9">
        <f t="shared" si="33"/>
        <v>0</v>
      </c>
      <c r="J106" s="9">
        <f t="shared" si="34"/>
        <v>0</v>
      </c>
    </row>
    <row r="107" spans="1:11">
      <c r="G107" s="15">
        <f>SUM(G11:G106)</f>
        <v>0</v>
      </c>
      <c r="H107" s="15"/>
      <c r="I107" s="15">
        <f>SUM(I12:I106)</f>
        <v>0</v>
      </c>
      <c r="J107" s="9">
        <f>SUM(J12:J106)</f>
        <v>0</v>
      </c>
    </row>
    <row r="108" spans="1:11" ht="15.75" thickBot="1"/>
    <row r="109" spans="1:11" ht="60" customHeight="1" thickBot="1">
      <c r="A109" s="28" t="s">
        <v>140</v>
      </c>
      <c r="B109" s="29"/>
      <c r="C109" s="29"/>
      <c r="D109" s="29"/>
      <c r="E109" s="29"/>
      <c r="F109" s="29"/>
      <c r="G109" s="29"/>
      <c r="H109" s="29"/>
      <c r="I109" s="29"/>
      <c r="J109" s="30"/>
      <c r="K109" s="14"/>
    </row>
  </sheetData>
  <sheetProtection formatCells="0" deleteColumns="0" deleteRows="0"/>
  <mergeCells count="112">
    <mergeCell ref="C18:D18"/>
    <mergeCell ref="C19:D19"/>
    <mergeCell ref="C20:D20"/>
    <mergeCell ref="C21:D21"/>
    <mergeCell ref="C22:D22"/>
    <mergeCell ref="D3:J3"/>
    <mergeCell ref="D4:J4"/>
    <mergeCell ref="D5:J5"/>
    <mergeCell ref="D6:J6"/>
    <mergeCell ref="D7:J7"/>
    <mergeCell ref="C25:D25"/>
    <mergeCell ref="C26:D26"/>
    <mergeCell ref="C27:D27"/>
    <mergeCell ref="C28:D28"/>
    <mergeCell ref="C29:D29"/>
    <mergeCell ref="A1:J1"/>
    <mergeCell ref="A8:J8"/>
    <mergeCell ref="C9:D9"/>
    <mergeCell ref="A10:J10"/>
    <mergeCell ref="A24:J24"/>
    <mergeCell ref="C23:D23"/>
    <mergeCell ref="A2:J2"/>
    <mergeCell ref="A3:B3"/>
    <mergeCell ref="A4:B4"/>
    <mergeCell ref="A5:B5"/>
    <mergeCell ref="A6:B6"/>
    <mergeCell ref="A7:B7"/>
    <mergeCell ref="C11:D11"/>
    <mergeCell ref="C12:D12"/>
    <mergeCell ref="C13:D13"/>
    <mergeCell ref="C14:D14"/>
    <mergeCell ref="C15:D15"/>
    <mergeCell ref="C16:D16"/>
    <mergeCell ref="C17:D17"/>
    <mergeCell ref="A35:J35"/>
    <mergeCell ref="A40:J40"/>
    <mergeCell ref="C36:D36"/>
    <mergeCell ref="C37:D37"/>
    <mergeCell ref="C38:D38"/>
    <mergeCell ref="C39:D39"/>
    <mergeCell ref="C30:D30"/>
    <mergeCell ref="C31:D31"/>
    <mergeCell ref="A32:J32"/>
    <mergeCell ref="C33:D33"/>
    <mergeCell ref="C34:D34"/>
    <mergeCell ref="C41:D41"/>
    <mergeCell ref="C42:D42"/>
    <mergeCell ref="C43:D43"/>
    <mergeCell ref="A44:J44"/>
    <mergeCell ref="A49:J49"/>
    <mergeCell ref="C45:D45"/>
    <mergeCell ref="C46:D46"/>
    <mergeCell ref="C47:D47"/>
    <mergeCell ref="C48:D48"/>
    <mergeCell ref="C55:D55"/>
    <mergeCell ref="A56:J56"/>
    <mergeCell ref="A62:J62"/>
    <mergeCell ref="C57:D57"/>
    <mergeCell ref="C58:D58"/>
    <mergeCell ref="C59:D59"/>
    <mergeCell ref="C60:D60"/>
    <mergeCell ref="C61:D61"/>
    <mergeCell ref="C50:D50"/>
    <mergeCell ref="C51:D51"/>
    <mergeCell ref="A52:J52"/>
    <mergeCell ref="C53:D53"/>
    <mergeCell ref="C54:D54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A97:J97"/>
    <mergeCell ref="C98:D98"/>
    <mergeCell ref="C99:D99"/>
    <mergeCell ref="C95:D95"/>
    <mergeCell ref="C93:D93"/>
    <mergeCell ref="C96:D96"/>
    <mergeCell ref="C73:D73"/>
    <mergeCell ref="A74:J74"/>
    <mergeCell ref="A81:J81"/>
    <mergeCell ref="A84:J84"/>
    <mergeCell ref="A88:J88"/>
    <mergeCell ref="A109:J109"/>
    <mergeCell ref="C105:D105"/>
    <mergeCell ref="C106:D106"/>
    <mergeCell ref="C75:D75"/>
    <mergeCell ref="C82:D82"/>
    <mergeCell ref="C83:D83"/>
    <mergeCell ref="C76:D76"/>
    <mergeCell ref="C77:D77"/>
    <mergeCell ref="C78:D78"/>
    <mergeCell ref="C79:D79"/>
    <mergeCell ref="C80:D80"/>
    <mergeCell ref="C85:D85"/>
    <mergeCell ref="C86:D86"/>
    <mergeCell ref="C87:D87"/>
    <mergeCell ref="C89:D89"/>
    <mergeCell ref="C90:D90"/>
    <mergeCell ref="C92:D92"/>
    <mergeCell ref="C100:D100"/>
    <mergeCell ref="C101:D101"/>
    <mergeCell ref="C102:D102"/>
    <mergeCell ref="C103:D103"/>
    <mergeCell ref="C104:D104"/>
    <mergeCell ref="A91:J91"/>
    <mergeCell ref="A94:J94"/>
  </mergeCells>
  <hyperlinks>
    <hyperlink ref="B13" r:id="rId1" display="pawel.jaczynski@pw.edu.pl" xr:uid="{9A41E6F2-4AD4-4F3B-A139-F567CCBC9CC9}"/>
  </hyperlinks>
  <pageMargins left="0.25" right="0.25" top="0.75" bottom="0.75" header="0.3" footer="0.3"/>
  <pageSetup paperSize="9" scale="62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CA690E-C68D-4293-B7C4-6E8CA16B870C}">
          <x14:formula1>
            <xm:f>xyz!$C$1:$C$151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9001-B847-4618-9903-BAA27D217CF8}">
  <dimension ref="A1:C151"/>
  <sheetViews>
    <sheetView workbookViewId="0" xr3:uid="{CFC37C08-64CB-5C8A-9104-777F71D995B7}">
      <selection activeCell="C1" sqref="C1"/>
    </sheetView>
  </sheetViews>
  <sheetFormatPr defaultRowHeight="15"/>
  <cols>
    <col min="1" max="1" width="44.28515625" customWidth="1"/>
    <col min="2" max="2" width="11.7109375" customWidth="1"/>
    <col min="3" max="3" width="45.85546875" customWidth="1"/>
  </cols>
  <sheetData>
    <row r="1" spans="1:3">
      <c r="A1" t="s">
        <v>141</v>
      </c>
      <c r="B1" t="s">
        <v>142</v>
      </c>
      <c r="C1" s="27" t="s">
        <v>3</v>
      </c>
    </row>
    <row r="2" spans="1:3">
      <c r="A2" t="s">
        <v>143</v>
      </c>
      <c r="B2" t="s">
        <v>144</v>
      </c>
      <c r="C2" t="str">
        <f>B2&amp;" "&amp;"/"&amp;" "&amp;A2</f>
        <v>1000 / Rektor</v>
      </c>
    </row>
    <row r="3" spans="1:3">
      <c r="A3" t="s">
        <v>145</v>
      </c>
      <c r="B3" t="s">
        <v>146</v>
      </c>
      <c r="C3" t="str">
        <f t="shared" ref="C3:C66" si="0">B3&amp;" "&amp;"/"&amp;" "&amp;A3</f>
        <v>1010 / Wydział Architektury</v>
      </c>
    </row>
    <row r="4" spans="1:3">
      <c r="A4" t="s">
        <v>147</v>
      </c>
      <c r="B4" t="s">
        <v>148</v>
      </c>
      <c r="C4" t="str">
        <f t="shared" si="0"/>
        <v>1020 / Wydział Chemiczny</v>
      </c>
    </row>
    <row r="5" spans="1:3">
      <c r="A5" t="s">
        <v>149</v>
      </c>
      <c r="B5" t="s">
        <v>150</v>
      </c>
      <c r="C5" t="str">
        <f t="shared" si="0"/>
        <v>1030 / Wydział Elektroniki i Technik Informac.</v>
      </c>
    </row>
    <row r="6" spans="1:3">
      <c r="A6" t="s">
        <v>151</v>
      </c>
      <c r="B6" t="s">
        <v>152</v>
      </c>
      <c r="C6" t="str">
        <f t="shared" si="0"/>
        <v>1031 / Instytut Autom. i Informatyki Stos.</v>
      </c>
    </row>
    <row r="7" spans="1:3">
      <c r="A7" t="s">
        <v>153</v>
      </c>
      <c r="B7" t="s">
        <v>154</v>
      </c>
      <c r="C7" t="str">
        <f t="shared" si="0"/>
        <v>1032 / Instytut Informatyki</v>
      </c>
    </row>
    <row r="8" spans="1:3">
      <c r="A8" t="s">
        <v>155</v>
      </c>
      <c r="B8" t="s">
        <v>156</v>
      </c>
      <c r="C8" t="str">
        <f t="shared" si="0"/>
        <v>1033 / Instytut Systemów Elektronicznych</v>
      </c>
    </row>
    <row r="9" spans="1:3">
      <c r="A9" t="s">
        <v>157</v>
      </c>
      <c r="B9" t="s">
        <v>158</v>
      </c>
      <c r="C9" t="str">
        <f t="shared" si="0"/>
        <v>1034 / Instytut Radioelektro. i Tech. Multmedia</v>
      </c>
    </row>
    <row r="10" spans="1:3">
      <c r="A10" t="s">
        <v>159</v>
      </c>
      <c r="B10" t="s">
        <v>160</v>
      </c>
      <c r="C10" t="str">
        <f t="shared" si="0"/>
        <v>1035 / Instytut Mikroelektr. i Optoelektroniki</v>
      </c>
    </row>
    <row r="11" spans="1:3">
      <c r="A11" t="s">
        <v>161</v>
      </c>
      <c r="B11" t="s">
        <v>162</v>
      </c>
      <c r="C11" t="str">
        <f t="shared" si="0"/>
        <v>1036 / Instytut Telekomunikacji</v>
      </c>
    </row>
    <row r="12" spans="1:3">
      <c r="A12" t="s">
        <v>163</v>
      </c>
      <c r="B12" t="s">
        <v>164</v>
      </c>
      <c r="C12" t="str">
        <f t="shared" si="0"/>
        <v>1038 / Laboratorium BRAMA</v>
      </c>
    </row>
    <row r="13" spans="1:3">
      <c r="A13" t="s">
        <v>165</v>
      </c>
      <c r="B13" t="s">
        <v>166</v>
      </c>
      <c r="C13" t="str">
        <f t="shared" si="0"/>
        <v>1040 / Wydział Elektryczny</v>
      </c>
    </row>
    <row r="14" spans="1:3">
      <c r="A14" t="s">
        <v>167</v>
      </c>
      <c r="B14" t="s">
        <v>168</v>
      </c>
      <c r="C14" t="str">
        <f t="shared" si="0"/>
        <v>1041 / Instytut Elektroenergetyki</v>
      </c>
    </row>
    <row r="15" spans="1:3">
      <c r="A15" t="s">
        <v>169</v>
      </c>
      <c r="B15" t="s">
        <v>170</v>
      </c>
      <c r="C15" t="str">
        <f t="shared" si="0"/>
        <v>1042 / Instytut Elektrotech. Teoret. i Sys. I-P</v>
      </c>
    </row>
    <row r="16" spans="1:3">
      <c r="A16" t="s">
        <v>171</v>
      </c>
      <c r="B16" t="s">
        <v>172</v>
      </c>
      <c r="C16" t="str">
        <f t="shared" si="0"/>
        <v>1044 / Instytut Sterowania i Elektroniki Przem.</v>
      </c>
    </row>
    <row r="17" spans="1:3">
      <c r="A17" t="s">
        <v>173</v>
      </c>
      <c r="B17" t="s">
        <v>174</v>
      </c>
      <c r="C17" t="str">
        <f t="shared" si="0"/>
        <v>1050 / Wydział Fizyki</v>
      </c>
    </row>
    <row r="18" spans="1:3">
      <c r="A18" t="s">
        <v>175</v>
      </c>
      <c r="B18" t="s">
        <v>176</v>
      </c>
      <c r="C18" t="str">
        <f t="shared" si="0"/>
        <v>1060 / Wydział Geodezji i Kartografii</v>
      </c>
    </row>
    <row r="19" spans="1:3">
      <c r="A19" t="s">
        <v>177</v>
      </c>
      <c r="B19" t="s">
        <v>178</v>
      </c>
      <c r="C19" t="str">
        <f t="shared" si="0"/>
        <v>1070 / Wydział Inż. Chemicznej i Procesowej</v>
      </c>
    </row>
    <row r="20" spans="1:3">
      <c r="A20" t="s">
        <v>179</v>
      </c>
      <c r="B20" t="s">
        <v>180</v>
      </c>
      <c r="C20" t="str">
        <f t="shared" si="0"/>
        <v>1080 / Wydział Inżynierii Lądowej</v>
      </c>
    </row>
    <row r="21" spans="1:3">
      <c r="A21" t="s">
        <v>181</v>
      </c>
      <c r="B21" t="s">
        <v>182</v>
      </c>
      <c r="C21" t="str">
        <f t="shared" si="0"/>
        <v>1081 / Instytut Dróg i Mostów</v>
      </c>
    </row>
    <row r="22" spans="1:3">
      <c r="A22" t="s">
        <v>183</v>
      </c>
      <c r="B22" t="s">
        <v>184</v>
      </c>
      <c r="C22" t="str">
        <f t="shared" si="0"/>
        <v>1088 / Instytut Inżynierii Budowlanej</v>
      </c>
    </row>
    <row r="23" spans="1:3">
      <c r="A23" t="s">
        <v>185</v>
      </c>
      <c r="B23" t="s">
        <v>186</v>
      </c>
      <c r="C23" t="str">
        <f t="shared" si="0"/>
        <v>1090 / Wydział Inżynierii Materiałowej</v>
      </c>
    </row>
    <row r="24" spans="1:3">
      <c r="A24" t="s">
        <v>187</v>
      </c>
      <c r="B24" t="s">
        <v>188</v>
      </c>
      <c r="C24" t="str">
        <f t="shared" si="0"/>
        <v>1100 / Wydział Mechaniczny Technologiczny</v>
      </c>
    </row>
    <row r="25" spans="1:3">
      <c r="A25" t="s">
        <v>189</v>
      </c>
      <c r="B25" t="s">
        <v>190</v>
      </c>
      <c r="C25" t="str">
        <f t="shared" si="0"/>
        <v>1101 / Instytut Mechaniki i Poligrafii</v>
      </c>
    </row>
    <row r="26" spans="1:3">
      <c r="A26" t="s">
        <v>191</v>
      </c>
      <c r="B26" t="s">
        <v>192</v>
      </c>
      <c r="C26" t="str">
        <f t="shared" si="0"/>
        <v>1103 / Instytut Organizacji Syst. Produkcyjnych</v>
      </c>
    </row>
    <row r="27" spans="1:3">
      <c r="A27" t="s">
        <v>193</v>
      </c>
      <c r="B27" t="s">
        <v>194</v>
      </c>
      <c r="C27" t="str">
        <f t="shared" si="0"/>
        <v>1104 / Instytut Technik Wytwarzania</v>
      </c>
    </row>
    <row r="28" spans="1:3">
      <c r="A28" t="s">
        <v>195</v>
      </c>
      <c r="B28" t="s">
        <v>196</v>
      </c>
      <c r="C28" t="str">
        <f t="shared" si="0"/>
        <v>1110 / Wydział Inst.Bud.,Hydrotech. i Inż.Śr.</v>
      </c>
    </row>
    <row r="29" spans="1:3">
      <c r="A29" t="s">
        <v>197</v>
      </c>
      <c r="B29" t="s">
        <v>198</v>
      </c>
      <c r="C29" t="str">
        <f t="shared" si="0"/>
        <v>1120 / Wydział Matematyki i Nauk Informacyjnych</v>
      </c>
    </row>
    <row r="30" spans="1:3">
      <c r="A30" t="s">
        <v>199</v>
      </c>
      <c r="B30" t="s">
        <v>200</v>
      </c>
      <c r="C30" t="str">
        <f t="shared" si="0"/>
        <v>1130 / Wydział MEiL</v>
      </c>
    </row>
    <row r="31" spans="1:3">
      <c r="A31" t="s">
        <v>201</v>
      </c>
      <c r="B31" t="s">
        <v>202</v>
      </c>
      <c r="C31" t="str">
        <f t="shared" si="0"/>
        <v>1131 / Instytut Techniki Cieplnej</v>
      </c>
    </row>
    <row r="32" spans="1:3">
      <c r="A32" t="s">
        <v>203</v>
      </c>
      <c r="B32" t="s">
        <v>204</v>
      </c>
      <c r="C32" t="str">
        <f t="shared" si="0"/>
        <v>1132 / ITLiMS</v>
      </c>
    </row>
    <row r="33" spans="1:3">
      <c r="A33" t="s">
        <v>205</v>
      </c>
      <c r="B33" t="s">
        <v>206</v>
      </c>
      <c r="C33" t="str">
        <f t="shared" si="0"/>
        <v>1140 / Wydział Mechatroniki</v>
      </c>
    </row>
    <row r="34" spans="1:3">
      <c r="A34" t="s">
        <v>207</v>
      </c>
      <c r="B34" t="s">
        <v>208</v>
      </c>
      <c r="C34" t="str">
        <f t="shared" si="0"/>
        <v>1141 / Instytut Automatyki i Robotyki</v>
      </c>
    </row>
    <row r="35" spans="1:3">
      <c r="A35" t="s">
        <v>209</v>
      </c>
      <c r="B35" t="s">
        <v>210</v>
      </c>
      <c r="C35" t="str">
        <f t="shared" si="0"/>
        <v>1142 / Instytut Metrologii i Inż. Biomedycznej</v>
      </c>
    </row>
    <row r="36" spans="1:3">
      <c r="A36" t="s">
        <v>211</v>
      </c>
      <c r="B36" t="s">
        <v>212</v>
      </c>
      <c r="C36" t="str">
        <f t="shared" si="0"/>
        <v>1143 / Instytut Mikromechaniki i Fotoniki</v>
      </c>
    </row>
    <row r="37" spans="1:3">
      <c r="A37" t="s">
        <v>213</v>
      </c>
      <c r="B37" t="s">
        <v>214</v>
      </c>
      <c r="C37" t="str">
        <f t="shared" si="0"/>
        <v>1150 / Wydział Samochodów i Maszyn Roboczych</v>
      </c>
    </row>
    <row r="38" spans="1:3">
      <c r="A38" t="s">
        <v>215</v>
      </c>
      <c r="B38" t="s">
        <v>216</v>
      </c>
      <c r="C38" t="str">
        <f t="shared" si="0"/>
        <v>1152 / Instytut Podstaw Budowy Maszyn</v>
      </c>
    </row>
    <row r="39" spans="1:3">
      <c r="A39" t="s">
        <v>217</v>
      </c>
      <c r="B39" t="s">
        <v>218</v>
      </c>
      <c r="C39" t="str">
        <f t="shared" si="0"/>
        <v>1155 / Instytut Pojazdów i Maszyn Roboczych</v>
      </c>
    </row>
    <row r="40" spans="1:3">
      <c r="A40" t="s">
        <v>219</v>
      </c>
      <c r="B40" t="s">
        <v>220</v>
      </c>
      <c r="C40" t="str">
        <f t="shared" si="0"/>
        <v>1160 / Wydział Transportu</v>
      </c>
    </row>
    <row r="41" spans="1:3">
      <c r="A41" t="s">
        <v>221</v>
      </c>
      <c r="B41" t="s">
        <v>222</v>
      </c>
      <c r="C41" t="str">
        <f t="shared" si="0"/>
        <v>1161 / Ośrodek Certyfikacji Transportu</v>
      </c>
    </row>
    <row r="42" spans="1:3">
      <c r="A42" t="s">
        <v>223</v>
      </c>
      <c r="B42" t="s">
        <v>224</v>
      </c>
      <c r="C42" t="str">
        <f t="shared" si="0"/>
        <v>1170 / Wydział Zarządzania</v>
      </c>
    </row>
    <row r="43" spans="1:3">
      <c r="A43" t="s">
        <v>225</v>
      </c>
      <c r="B43" t="s">
        <v>226</v>
      </c>
      <c r="C43" t="str">
        <f t="shared" si="0"/>
        <v>1171 / Centr. Mod. i Org. Prod.</v>
      </c>
    </row>
    <row r="44" spans="1:3">
      <c r="A44" t="s">
        <v>227</v>
      </c>
      <c r="B44" t="s">
        <v>228</v>
      </c>
      <c r="C44" t="str">
        <f t="shared" si="0"/>
        <v>1180 / Wydział Administracji i Nauk Społecznych</v>
      </c>
    </row>
    <row r="45" spans="1:3">
      <c r="A45" t="s">
        <v>229</v>
      </c>
      <c r="B45" t="s">
        <v>230</v>
      </c>
      <c r="C45" t="str">
        <f t="shared" si="0"/>
        <v>1181 / Międzynar. Centrum Ontologii Formalnej</v>
      </c>
    </row>
    <row r="46" spans="1:3">
      <c r="A46" t="s">
        <v>231</v>
      </c>
      <c r="B46" t="s">
        <v>232</v>
      </c>
      <c r="C46" t="str">
        <f t="shared" si="0"/>
        <v>1410 / Inst. Prob. Współ. Cyw. im. M. Dietricha</v>
      </c>
    </row>
    <row r="47" spans="1:3">
      <c r="A47" t="s">
        <v>233</v>
      </c>
      <c r="B47" t="s">
        <v>234</v>
      </c>
      <c r="C47" t="str">
        <f t="shared" si="0"/>
        <v>1801 / Biuro Rektora</v>
      </c>
    </row>
    <row r="48" spans="1:3">
      <c r="A48" t="s">
        <v>235</v>
      </c>
      <c r="B48" t="s">
        <v>236</v>
      </c>
      <c r="C48" t="str">
        <f t="shared" si="0"/>
        <v>1802 / Dział Analiz Strategicznych</v>
      </c>
    </row>
    <row r="49" spans="1:3">
      <c r="A49" t="s">
        <v>237</v>
      </c>
      <c r="B49" t="s">
        <v>238</v>
      </c>
      <c r="C49" t="str">
        <f t="shared" si="0"/>
        <v>1810 / Pion Kwestora</v>
      </c>
    </row>
    <row r="50" spans="1:3">
      <c r="A50" t="s">
        <v>239</v>
      </c>
      <c r="B50" t="s">
        <v>240</v>
      </c>
      <c r="C50" t="str">
        <f t="shared" si="0"/>
        <v>1813 / Dział Ewidencji Majątku</v>
      </c>
    </row>
    <row r="51" spans="1:3">
      <c r="A51" t="s">
        <v>241</v>
      </c>
      <c r="B51" t="s">
        <v>242</v>
      </c>
      <c r="C51" t="str">
        <f t="shared" si="0"/>
        <v>1814 / Dział Finansowy</v>
      </c>
    </row>
    <row r="52" spans="1:3">
      <c r="A52" t="s">
        <v>243</v>
      </c>
      <c r="B52" t="s">
        <v>244</v>
      </c>
      <c r="C52" t="str">
        <f t="shared" si="0"/>
        <v>1815 / Dział Księgowości</v>
      </c>
    </row>
    <row r="53" spans="1:3">
      <c r="A53" t="s">
        <v>245</v>
      </c>
      <c r="B53" t="s">
        <v>246</v>
      </c>
      <c r="C53" t="str">
        <f t="shared" si="0"/>
        <v>1816 / Dział Płac</v>
      </c>
    </row>
    <row r="54" spans="1:3">
      <c r="A54" t="s">
        <v>247</v>
      </c>
      <c r="B54" t="s">
        <v>248</v>
      </c>
      <c r="C54" t="str">
        <f t="shared" si="0"/>
        <v>1821 / Biuro Komunikacji i Promocji</v>
      </c>
    </row>
    <row r="55" spans="1:3">
      <c r="A55" t="s">
        <v>249</v>
      </c>
      <c r="B55" t="s">
        <v>250</v>
      </c>
      <c r="C55" t="str">
        <f t="shared" si="0"/>
        <v>1822 / Biuro ds. Społecznej Odpowiedz. Uczelni</v>
      </c>
    </row>
    <row r="56" spans="1:3">
      <c r="A56" t="s">
        <v>251</v>
      </c>
      <c r="B56" t="s">
        <v>252</v>
      </c>
      <c r="C56" t="str">
        <f t="shared" si="0"/>
        <v>1834 / Inspektorat BiHP</v>
      </c>
    </row>
    <row r="57" spans="1:3">
      <c r="A57" t="s">
        <v>253</v>
      </c>
      <c r="B57" t="s">
        <v>254</v>
      </c>
      <c r="C57" t="str">
        <f t="shared" si="0"/>
        <v>1870 / Dział ds.Ochrony Inf. Niejawn.i Spr.Obr</v>
      </c>
    </row>
    <row r="58" spans="1:3">
      <c r="A58" t="s">
        <v>255</v>
      </c>
      <c r="B58" t="s">
        <v>256</v>
      </c>
      <c r="C58" t="str">
        <f t="shared" si="0"/>
        <v>1871 / Pełn. Rektora ds. Ochr. Inf. Niejawnych</v>
      </c>
    </row>
    <row r="59" spans="1:3">
      <c r="A59" t="s">
        <v>257</v>
      </c>
      <c r="B59" t="s">
        <v>258</v>
      </c>
      <c r="C59" t="str">
        <f t="shared" si="0"/>
        <v>1874 / Zespół Audytu Wewnętrznego</v>
      </c>
    </row>
    <row r="60" spans="1:3">
      <c r="A60" t="s">
        <v>259</v>
      </c>
      <c r="B60" t="s">
        <v>260</v>
      </c>
      <c r="C60" t="str">
        <f t="shared" si="0"/>
        <v>1889 / Dział Bezpieczeństwa Informacji PW</v>
      </c>
    </row>
    <row r="61" spans="1:3">
      <c r="A61" t="s">
        <v>261</v>
      </c>
      <c r="B61" t="s">
        <v>262</v>
      </c>
      <c r="C61" t="str">
        <f t="shared" si="0"/>
        <v>2000 / Prorektor ds. Rozwoju</v>
      </c>
    </row>
    <row r="62" spans="1:3">
      <c r="A62" t="s">
        <v>263</v>
      </c>
      <c r="B62" t="s">
        <v>264</v>
      </c>
      <c r="C62" t="str">
        <f t="shared" si="0"/>
        <v>2320 / Centrum Informatyzacji PW</v>
      </c>
    </row>
    <row r="63" spans="1:3">
      <c r="A63" t="s">
        <v>265</v>
      </c>
      <c r="B63" t="s">
        <v>266</v>
      </c>
      <c r="C63" t="str">
        <f t="shared" si="0"/>
        <v>2340 / Centrum Projektów Rozwojowych</v>
      </c>
    </row>
    <row r="64" spans="1:3">
      <c r="A64" t="s">
        <v>267</v>
      </c>
      <c r="B64" t="s">
        <v>268</v>
      </c>
      <c r="C64" t="str">
        <f t="shared" si="0"/>
        <v>2350 / Centrum Innowacji</v>
      </c>
    </row>
    <row r="65" spans="1:3">
      <c r="A65" t="s">
        <v>269</v>
      </c>
      <c r="B65" t="s">
        <v>270</v>
      </c>
      <c r="C65" t="str">
        <f t="shared" si="0"/>
        <v>2360 / Centrum Cyberbezpieczeństwa</v>
      </c>
    </row>
    <row r="66" spans="1:3">
      <c r="A66" t="s">
        <v>271</v>
      </c>
      <c r="B66" t="s">
        <v>272</v>
      </c>
      <c r="C66" t="str">
        <f t="shared" si="0"/>
        <v>2530 / Centr. Zaawans. Mater. i Techno. CEZAMAT</v>
      </c>
    </row>
    <row r="67" spans="1:3">
      <c r="A67" t="s">
        <v>273</v>
      </c>
      <c r="B67" t="s">
        <v>274</v>
      </c>
      <c r="C67" t="str">
        <f t="shared" ref="C67:C130" si="1">B67&amp;" "&amp;"/"&amp;" "&amp;A67</f>
        <v>3000 / Prorektor ds. Ogólnych</v>
      </c>
    </row>
    <row r="68" spans="1:3">
      <c r="A68" t="s">
        <v>275</v>
      </c>
      <c r="B68" t="s">
        <v>276</v>
      </c>
      <c r="C68" t="str">
        <f t="shared" si="1"/>
        <v>4000 / Prorektor ds.Nauki</v>
      </c>
    </row>
    <row r="69" spans="1:3">
      <c r="A69" t="s">
        <v>277</v>
      </c>
      <c r="B69" t="s">
        <v>278</v>
      </c>
      <c r="C69" t="str">
        <f t="shared" si="1"/>
        <v>4310 / Biblioteka Główna PW</v>
      </c>
    </row>
    <row r="70" spans="1:3">
      <c r="A70" t="s">
        <v>279</v>
      </c>
      <c r="B70" t="s">
        <v>280</v>
      </c>
      <c r="C70" t="str">
        <f t="shared" si="1"/>
        <v>4390 / Muzeum PW</v>
      </c>
    </row>
    <row r="71" spans="1:3">
      <c r="A71" t="s">
        <v>281</v>
      </c>
      <c r="B71" t="s">
        <v>282</v>
      </c>
      <c r="C71" t="str">
        <f t="shared" si="1"/>
        <v>4460 / Uczeln. Centrum Bad. Materiały Funk.</v>
      </c>
    </row>
    <row r="72" spans="1:3">
      <c r="A72" t="s">
        <v>283</v>
      </c>
      <c r="B72" t="s">
        <v>284</v>
      </c>
      <c r="C72" t="str">
        <f t="shared" si="1"/>
        <v>4490 / Uczeln. Centr. Bad. Lotn. i Kosmonautyki</v>
      </c>
    </row>
    <row r="73" spans="1:3">
      <c r="A73" t="s">
        <v>285</v>
      </c>
      <c r="B73" t="s">
        <v>286</v>
      </c>
      <c r="C73" t="str">
        <f t="shared" si="1"/>
        <v>4500 / Uczeln. Centr. Bad. Obronności i Bezp.</v>
      </c>
    </row>
    <row r="74" spans="1:3">
      <c r="A74" t="s">
        <v>287</v>
      </c>
      <c r="B74" t="s">
        <v>288</v>
      </c>
      <c r="C74" t="str">
        <f t="shared" si="1"/>
        <v>4520 / Centrum Obsługi Projektów</v>
      </c>
    </row>
    <row r="75" spans="1:3">
      <c r="A75" t="s">
        <v>289</v>
      </c>
      <c r="B75" t="s">
        <v>290</v>
      </c>
      <c r="C75" t="str">
        <f t="shared" si="1"/>
        <v>4606 / Szkoła Doktorska PW</v>
      </c>
    </row>
    <row r="76" spans="1:3">
      <c r="A76" t="s">
        <v>291</v>
      </c>
      <c r="B76" t="s">
        <v>292</v>
      </c>
      <c r="C76" t="str">
        <f t="shared" si="1"/>
        <v>5000 / Prorektor ds.Studenckich</v>
      </c>
    </row>
    <row r="77" spans="1:3">
      <c r="A77" t="s">
        <v>293</v>
      </c>
      <c r="B77" t="s">
        <v>294</v>
      </c>
      <c r="C77" t="str">
        <f t="shared" si="1"/>
        <v>5350 / Studium Wychowania Fizycznego i Sportu</v>
      </c>
    </row>
    <row r="78" spans="1:3">
      <c r="A78" t="s">
        <v>295</v>
      </c>
      <c r="B78" t="s">
        <v>296</v>
      </c>
      <c r="C78" t="str">
        <f t="shared" si="1"/>
        <v>5444 / Rada Doktorantów</v>
      </c>
    </row>
    <row r="79" spans="1:3">
      <c r="A79" t="s">
        <v>297</v>
      </c>
      <c r="B79" t="s">
        <v>298</v>
      </c>
      <c r="C79" t="str">
        <f t="shared" si="1"/>
        <v>5516 / Samorząd Studentów</v>
      </c>
    </row>
    <row r="80" spans="1:3">
      <c r="A80" t="s">
        <v>299</v>
      </c>
      <c r="B80" t="s">
        <v>300</v>
      </c>
      <c r="C80" t="str">
        <f t="shared" si="1"/>
        <v>5700 / Samorząd Studentów-filia Płock</v>
      </c>
    </row>
    <row r="81" spans="1:3">
      <c r="A81" t="s">
        <v>301</v>
      </c>
      <c r="B81" t="s">
        <v>302</v>
      </c>
      <c r="C81" t="str">
        <f t="shared" si="1"/>
        <v>6000 / Prorektor ds.Studiów</v>
      </c>
    </row>
    <row r="82" spans="1:3">
      <c r="A82" t="s">
        <v>303</v>
      </c>
      <c r="B82" t="s">
        <v>304</v>
      </c>
      <c r="C82" t="str">
        <f t="shared" si="1"/>
        <v>6350 / Centrum Studiów Zaawansowanych</v>
      </c>
    </row>
    <row r="83" spans="1:3">
      <c r="A83" t="s">
        <v>305</v>
      </c>
      <c r="B83" t="s">
        <v>306</v>
      </c>
      <c r="C83" t="str">
        <f t="shared" si="1"/>
        <v>6390 / OKNO - Ośrodek Kształcenia na Odległość</v>
      </c>
    </row>
    <row r="84" spans="1:3">
      <c r="A84" t="s">
        <v>307</v>
      </c>
      <c r="B84" t="s">
        <v>308</v>
      </c>
      <c r="C84" t="str">
        <f t="shared" si="1"/>
        <v>6410 / Szkoła Biznesu</v>
      </c>
    </row>
    <row r="85" spans="1:3">
      <c r="A85" t="s">
        <v>309</v>
      </c>
      <c r="B85" t="s">
        <v>310</v>
      </c>
      <c r="C85" t="str">
        <f t="shared" si="1"/>
        <v>6420 / Studium Języków Obcych</v>
      </c>
    </row>
    <row r="86" spans="1:3">
      <c r="A86" t="s">
        <v>311</v>
      </c>
      <c r="B86" t="s">
        <v>312</v>
      </c>
      <c r="C86" t="str">
        <f t="shared" si="1"/>
        <v>6440 / Oficyna Wydawnicza</v>
      </c>
    </row>
    <row r="87" spans="1:3">
      <c r="A87" t="s">
        <v>313</v>
      </c>
      <c r="B87" t="s">
        <v>314</v>
      </c>
      <c r="C87" t="str">
        <f t="shared" si="1"/>
        <v>6450 / Centrum Współpracy Międzynarodowej</v>
      </c>
    </row>
    <row r="88" spans="1:3">
      <c r="A88" t="s">
        <v>315</v>
      </c>
      <c r="B88" t="s">
        <v>316</v>
      </c>
      <c r="C88" t="str">
        <f t="shared" si="1"/>
        <v>6510 / Uniwersytet Trzeciego Wieku PW</v>
      </c>
    </row>
    <row r="89" spans="1:3">
      <c r="A89" t="s">
        <v>317</v>
      </c>
      <c r="B89" t="s">
        <v>318</v>
      </c>
      <c r="C89" t="str">
        <f t="shared" si="1"/>
        <v>7000 / Pion Prorektora ds. Filii PW</v>
      </c>
    </row>
    <row r="90" spans="1:3">
      <c r="A90" t="s">
        <v>319</v>
      </c>
      <c r="B90" t="s">
        <v>320</v>
      </c>
      <c r="C90" t="str">
        <f t="shared" si="1"/>
        <v>7190 / Wydział Budownictwa, Mech. i Petrochemii</v>
      </c>
    </row>
    <row r="91" spans="1:3">
      <c r="A91" t="s">
        <v>321</v>
      </c>
      <c r="B91" t="s">
        <v>322</v>
      </c>
      <c r="C91" t="str">
        <f t="shared" si="1"/>
        <v>7191 / Instytut Budownictwa</v>
      </c>
    </row>
    <row r="92" spans="1:3">
      <c r="A92" t="s">
        <v>323</v>
      </c>
      <c r="B92" t="s">
        <v>324</v>
      </c>
      <c r="C92" t="str">
        <f t="shared" si="1"/>
        <v>7192 / Instytut Chemii</v>
      </c>
    </row>
    <row r="93" spans="1:3">
      <c r="A93" t="s">
        <v>325</v>
      </c>
      <c r="B93" t="s">
        <v>326</v>
      </c>
      <c r="C93" t="str">
        <f t="shared" si="1"/>
        <v>7193 / Instytut Inżynierii Mechanicznej</v>
      </c>
    </row>
    <row r="94" spans="1:3">
      <c r="A94" t="s">
        <v>327</v>
      </c>
      <c r="B94" t="s">
        <v>328</v>
      </c>
      <c r="C94" t="str">
        <f t="shared" si="1"/>
        <v>7194 / Zespół Matematyki, Informatyki i Fizyki</v>
      </c>
    </row>
    <row r="95" spans="1:3">
      <c r="A95" t="s">
        <v>329</v>
      </c>
      <c r="B95" t="s">
        <v>330</v>
      </c>
      <c r="C95" t="str">
        <f t="shared" si="1"/>
        <v>7195 / Zespół Wychowania Fizycznego i Sportu</v>
      </c>
    </row>
    <row r="96" spans="1:3">
      <c r="A96" t="s">
        <v>331</v>
      </c>
      <c r="B96" t="s">
        <v>332</v>
      </c>
      <c r="C96" t="str">
        <f t="shared" si="1"/>
        <v>7196 / Zespół Lektorów</v>
      </c>
    </row>
    <row r="97" spans="1:3">
      <c r="A97" t="s">
        <v>333</v>
      </c>
      <c r="B97" t="s">
        <v>334</v>
      </c>
      <c r="C97" t="str">
        <f t="shared" si="1"/>
        <v>7200 / Kolegium NEiS</v>
      </c>
    </row>
    <row r="98" spans="1:3">
      <c r="A98" t="s">
        <v>335</v>
      </c>
      <c r="B98" t="s">
        <v>336</v>
      </c>
      <c r="C98" t="str">
        <f t="shared" si="1"/>
        <v>7801 / Biuro Prorektora</v>
      </c>
    </row>
    <row r="99" spans="1:3">
      <c r="A99" t="s">
        <v>337</v>
      </c>
      <c r="B99" t="s">
        <v>338</v>
      </c>
      <c r="C99" t="str">
        <f t="shared" si="1"/>
        <v>7802 / Dział Gospodarczo-Techniczny</v>
      </c>
    </row>
    <row r="100" spans="1:3">
      <c r="A100" t="s">
        <v>339</v>
      </c>
      <c r="B100" t="s">
        <v>340</v>
      </c>
      <c r="C100" t="str">
        <f t="shared" si="1"/>
        <v>7804 / Dział Tech. Informat. i Multimedialnych</v>
      </c>
    </row>
    <row r="101" spans="1:3">
      <c r="A101" t="s">
        <v>341</v>
      </c>
      <c r="B101" t="s">
        <v>342</v>
      </c>
      <c r="C101" t="str">
        <f t="shared" si="1"/>
        <v>7805 / Kwestura Płock</v>
      </c>
    </row>
    <row r="102" spans="1:3">
      <c r="A102" t="s">
        <v>343</v>
      </c>
      <c r="B102" t="s">
        <v>344</v>
      </c>
      <c r="C102" t="str">
        <f t="shared" si="1"/>
        <v>7806 / Samodzielne Stanowisko ds. BHP</v>
      </c>
    </row>
    <row r="103" spans="1:3">
      <c r="A103" t="s">
        <v>345</v>
      </c>
      <c r="B103" t="s">
        <v>346</v>
      </c>
      <c r="C103" t="str">
        <f t="shared" si="1"/>
        <v>7854 / Administracja Filii PW w Płocku</v>
      </c>
    </row>
    <row r="104" spans="1:3">
      <c r="A104" t="s">
        <v>347</v>
      </c>
      <c r="B104" t="s">
        <v>348</v>
      </c>
      <c r="C104" t="str">
        <f t="shared" si="1"/>
        <v>7856 / Dom Studencki "Wcześniak"</v>
      </c>
    </row>
    <row r="105" spans="1:3">
      <c r="A105" t="s">
        <v>349</v>
      </c>
      <c r="B105" t="s">
        <v>350</v>
      </c>
      <c r="C105" t="str">
        <f t="shared" si="1"/>
        <v>7858 / Akademickie Centrum Kultury</v>
      </c>
    </row>
    <row r="106" spans="1:3">
      <c r="A106" t="s">
        <v>351</v>
      </c>
      <c r="B106" t="s">
        <v>352</v>
      </c>
      <c r="C106" t="str">
        <f t="shared" si="1"/>
        <v>8000 / Administracja Centralna</v>
      </c>
    </row>
    <row r="107" spans="1:3">
      <c r="A107" t="s">
        <v>353</v>
      </c>
      <c r="B107" t="s">
        <v>354</v>
      </c>
      <c r="C107" t="str">
        <f t="shared" si="1"/>
        <v>8002 / Biuro Obsługi Prawnej</v>
      </c>
    </row>
    <row r="108" spans="1:3">
      <c r="A108" t="s">
        <v>355</v>
      </c>
      <c r="B108" t="s">
        <v>356</v>
      </c>
      <c r="C108" t="str">
        <f t="shared" si="1"/>
        <v>8003 / Biuro Spraw Osobowych</v>
      </c>
    </row>
    <row r="109" spans="1:3">
      <c r="A109" t="s">
        <v>357</v>
      </c>
      <c r="B109" t="s">
        <v>358</v>
      </c>
      <c r="C109" t="str">
        <f t="shared" si="1"/>
        <v>8004 / Dział Socjalny</v>
      </c>
    </row>
    <row r="110" spans="1:3">
      <c r="A110" t="s">
        <v>359</v>
      </c>
      <c r="B110" t="s">
        <v>360</v>
      </c>
      <c r="C110" t="str">
        <f t="shared" si="1"/>
        <v>8005 / Dział Ekonomiczny</v>
      </c>
    </row>
    <row r="111" spans="1:3">
      <c r="A111" t="s">
        <v>361</v>
      </c>
      <c r="B111" t="s">
        <v>362</v>
      </c>
      <c r="C111" t="str">
        <f t="shared" si="1"/>
        <v>8006 / Zespół ds. Nauki</v>
      </c>
    </row>
    <row r="112" spans="1:3">
      <c r="A112" t="s">
        <v>363</v>
      </c>
      <c r="B112" t="s">
        <v>364</v>
      </c>
      <c r="C112" t="str">
        <f t="shared" si="1"/>
        <v>8007 / Biuro Kanclerza</v>
      </c>
    </row>
    <row r="113" spans="1:3">
      <c r="A113" t="s">
        <v>365</v>
      </c>
      <c r="B113" t="s">
        <v>366</v>
      </c>
      <c r="C113" t="str">
        <f t="shared" si="1"/>
        <v>8021 / Dział Centralnej Sprawozdawczości</v>
      </c>
    </row>
    <row r="114" spans="1:3">
      <c r="A114" t="s">
        <v>367</v>
      </c>
      <c r="B114" t="s">
        <v>368</v>
      </c>
      <c r="C114" t="str">
        <f t="shared" si="1"/>
        <v>8035 / Inspektorat Ochrony Przeciwpożarowej</v>
      </c>
    </row>
    <row r="115" spans="1:3">
      <c r="A115" t="s">
        <v>369</v>
      </c>
      <c r="B115" t="s">
        <v>370</v>
      </c>
      <c r="C115" t="str">
        <f t="shared" si="1"/>
        <v>8036 / Straż Akademicka PW</v>
      </c>
    </row>
    <row r="116" spans="1:3">
      <c r="A116" t="s">
        <v>371</v>
      </c>
      <c r="B116" t="s">
        <v>372</v>
      </c>
      <c r="C116" t="str">
        <f t="shared" si="1"/>
        <v>8037 / Dział Inwentaryzacji</v>
      </c>
    </row>
    <row r="117" spans="1:3">
      <c r="A117" t="s">
        <v>373</v>
      </c>
      <c r="B117" t="s">
        <v>374</v>
      </c>
      <c r="C117" t="str">
        <f t="shared" si="1"/>
        <v>8042 / Administracja Budynków Mieszkalnych</v>
      </c>
    </row>
    <row r="118" spans="1:3">
      <c r="A118" t="s">
        <v>375</v>
      </c>
      <c r="B118" t="s">
        <v>376</v>
      </c>
      <c r="C118" t="str">
        <f t="shared" si="1"/>
        <v>8047 / Dział Logistyki i Zakupów</v>
      </c>
    </row>
    <row r="119" spans="1:3">
      <c r="A119" t="s">
        <v>377</v>
      </c>
      <c r="B119" t="s">
        <v>378</v>
      </c>
      <c r="C119" t="str">
        <f t="shared" si="1"/>
        <v>8048 / Archiwum Politechniki Warszawskiej</v>
      </c>
    </row>
    <row r="120" spans="1:3">
      <c r="A120" t="s">
        <v>379</v>
      </c>
      <c r="B120" t="s">
        <v>380</v>
      </c>
      <c r="C120" t="str">
        <f t="shared" si="1"/>
        <v>8050 / Ośrodek Grybów</v>
      </c>
    </row>
    <row r="121" spans="1:3">
      <c r="A121" t="s">
        <v>381</v>
      </c>
      <c r="B121" t="s">
        <v>382</v>
      </c>
      <c r="C121" t="str">
        <f t="shared" si="1"/>
        <v>8051 / Ośrodek Ublik</v>
      </c>
    </row>
    <row r="122" spans="1:3">
      <c r="A122" t="s">
        <v>383</v>
      </c>
      <c r="B122" t="s">
        <v>384</v>
      </c>
      <c r="C122" t="str">
        <f t="shared" si="1"/>
        <v>8052 / Ośrodek Sarbinowo</v>
      </c>
    </row>
    <row r="123" spans="1:3">
      <c r="A123" t="s">
        <v>385</v>
      </c>
      <c r="B123" t="s">
        <v>386</v>
      </c>
      <c r="C123" t="str">
        <f t="shared" si="1"/>
        <v>8053 / Ośrodek Wilga</v>
      </c>
    </row>
    <row r="124" spans="1:3">
      <c r="A124" t="s">
        <v>387</v>
      </c>
      <c r="B124" t="s">
        <v>388</v>
      </c>
      <c r="C124" t="str">
        <f t="shared" si="1"/>
        <v>8076 / Zespół ds. Systemów Zarządzania Jakością</v>
      </c>
    </row>
    <row r="125" spans="1:3">
      <c r="A125" t="s">
        <v>389</v>
      </c>
      <c r="B125" t="s">
        <v>390</v>
      </c>
      <c r="C125" t="str">
        <f t="shared" si="1"/>
        <v>8077 / Dział ds. Szkoleń</v>
      </c>
    </row>
    <row r="126" spans="1:3">
      <c r="A126" t="s">
        <v>391</v>
      </c>
      <c r="B126" t="s">
        <v>392</v>
      </c>
      <c r="C126" t="str">
        <f t="shared" si="1"/>
        <v>8099 / Obsługa patentów i licencji</v>
      </c>
    </row>
    <row r="127" spans="1:3">
      <c r="A127" t="s">
        <v>393</v>
      </c>
      <c r="B127" t="s">
        <v>394</v>
      </c>
      <c r="C127" t="str">
        <f t="shared" si="1"/>
        <v>8200 / Pion Z-cy Kanclerza ds. Dział. Podst.</v>
      </c>
    </row>
    <row r="128" spans="1:3">
      <c r="A128" t="s">
        <v>395</v>
      </c>
      <c r="B128" t="s">
        <v>396</v>
      </c>
      <c r="C128" t="str">
        <f t="shared" si="1"/>
        <v>8207 / Biuro Karier</v>
      </c>
    </row>
    <row r="129" spans="1:3">
      <c r="A129" t="s">
        <v>397</v>
      </c>
      <c r="B129" t="s">
        <v>398</v>
      </c>
      <c r="C129" t="str">
        <f t="shared" si="1"/>
        <v>8214 / Zespół Pieśni i Tańca</v>
      </c>
    </row>
    <row r="130" spans="1:3">
      <c r="A130" t="s">
        <v>399</v>
      </c>
      <c r="B130" t="s">
        <v>400</v>
      </c>
      <c r="C130" t="str">
        <f t="shared" si="1"/>
        <v>8215 / DES - Sekretariat Szkoły</v>
      </c>
    </row>
    <row r="131" spans="1:3">
      <c r="A131" t="s">
        <v>401</v>
      </c>
      <c r="B131" t="s">
        <v>402</v>
      </c>
      <c r="C131" t="str">
        <f t="shared" ref="C131:C151" si="2">B131&amp;" "&amp;"/"&amp;" "&amp;A131</f>
        <v>8217 / Dział ds. Studiów</v>
      </c>
    </row>
    <row r="132" spans="1:3">
      <c r="A132" t="s">
        <v>403</v>
      </c>
      <c r="B132" t="s">
        <v>404</v>
      </c>
      <c r="C132" t="str">
        <f t="shared" si="2"/>
        <v>8218 / Biuro ds. Przyjęć na Studia</v>
      </c>
    </row>
    <row r="133" spans="1:3">
      <c r="A133" t="s">
        <v>405</v>
      </c>
      <c r="B133" t="s">
        <v>406</v>
      </c>
      <c r="C133" t="str">
        <f t="shared" si="2"/>
        <v>8225 / Dom Studencki "Akademik"</v>
      </c>
    </row>
    <row r="134" spans="1:3">
      <c r="A134" t="s">
        <v>407</v>
      </c>
      <c r="B134" t="s">
        <v>408</v>
      </c>
      <c r="C134" t="str">
        <f t="shared" si="2"/>
        <v>8226 / Dom Studencki "Bratniak-Muszelka"</v>
      </c>
    </row>
    <row r="135" spans="1:3">
      <c r="A135" t="s">
        <v>409</v>
      </c>
      <c r="B135" t="s">
        <v>410</v>
      </c>
      <c r="C135" t="str">
        <f t="shared" si="2"/>
        <v>8227 / Dom Studencki "Pineska-Tulipan"</v>
      </c>
    </row>
    <row r="136" spans="1:3">
      <c r="A136" t="s">
        <v>411</v>
      </c>
      <c r="B136" t="s">
        <v>412</v>
      </c>
      <c r="C136" t="str">
        <f t="shared" si="2"/>
        <v>8228 / Dom Studencki "Babilon"</v>
      </c>
    </row>
    <row r="137" spans="1:3">
      <c r="A137" t="s">
        <v>413</v>
      </c>
      <c r="B137" t="s">
        <v>414</v>
      </c>
      <c r="C137" t="str">
        <f t="shared" si="2"/>
        <v>8229 / Dom Studencki "Żaczek"</v>
      </c>
    </row>
    <row r="138" spans="1:3">
      <c r="A138" t="s">
        <v>415</v>
      </c>
      <c r="B138" t="s">
        <v>416</v>
      </c>
      <c r="C138" t="str">
        <f t="shared" si="2"/>
        <v>8230 / Dom Studencki "Riviera"</v>
      </c>
    </row>
    <row r="139" spans="1:3">
      <c r="A139" t="s">
        <v>417</v>
      </c>
      <c r="B139" t="s">
        <v>418</v>
      </c>
      <c r="C139" t="str">
        <f t="shared" si="2"/>
        <v>8231 / Dom Studencki "Mikrus"</v>
      </c>
    </row>
    <row r="140" spans="1:3">
      <c r="A140" t="s">
        <v>419</v>
      </c>
      <c r="B140" t="s">
        <v>420</v>
      </c>
      <c r="C140" t="str">
        <f t="shared" si="2"/>
        <v>8232 / Dom Studencki "Ustronie"</v>
      </c>
    </row>
    <row r="141" spans="1:3">
      <c r="A141" t="s">
        <v>421</v>
      </c>
      <c r="B141" t="s">
        <v>422</v>
      </c>
      <c r="C141" t="str">
        <f t="shared" si="2"/>
        <v>8238 / Dom Studencki "Tatrzańska"</v>
      </c>
    </row>
    <row r="142" spans="1:3">
      <c r="A142" t="s">
        <v>423</v>
      </c>
      <c r="B142" t="s">
        <v>424</v>
      </c>
      <c r="C142" t="str">
        <f t="shared" si="2"/>
        <v>8239 / Zespół Domów Studenckich</v>
      </c>
    </row>
    <row r="143" spans="1:3">
      <c r="A143" t="s">
        <v>425</v>
      </c>
      <c r="B143" t="s">
        <v>426</v>
      </c>
      <c r="C143" t="str">
        <f t="shared" si="2"/>
        <v>8246 / Orkiestra Rozrywkowa PW</v>
      </c>
    </row>
    <row r="144" spans="1:3">
      <c r="A144" t="s">
        <v>427</v>
      </c>
      <c r="B144" t="s">
        <v>428</v>
      </c>
      <c r="C144" t="str">
        <f t="shared" si="2"/>
        <v>8268 / Chór Akademicki PW</v>
      </c>
    </row>
    <row r="145" spans="1:3">
      <c r="A145" t="s">
        <v>429</v>
      </c>
      <c r="B145" t="s">
        <v>430</v>
      </c>
      <c r="C145" t="str">
        <f t="shared" si="2"/>
        <v>8287 / Teatr Politechniki Warszawskiej</v>
      </c>
    </row>
    <row r="146" spans="1:3">
      <c r="A146" t="s">
        <v>431</v>
      </c>
      <c r="B146" t="s">
        <v>432</v>
      </c>
      <c r="C146" t="str">
        <f t="shared" si="2"/>
        <v>8300 / Pion Z-cy Kanclerza ds. Technicznych</v>
      </c>
    </row>
    <row r="147" spans="1:3">
      <c r="A147" t="s">
        <v>433</v>
      </c>
      <c r="B147" t="s">
        <v>434</v>
      </c>
      <c r="C147" t="str">
        <f t="shared" si="2"/>
        <v>8318 / Dział Telekomunikacji</v>
      </c>
    </row>
    <row r="148" spans="1:3">
      <c r="A148" t="s">
        <v>435</v>
      </c>
      <c r="B148" t="s">
        <v>436</v>
      </c>
      <c r="C148" t="str">
        <f t="shared" si="2"/>
        <v>8333 / Dział Administracyjno Gospodarczy</v>
      </c>
    </row>
    <row r="149" spans="1:3">
      <c r="A149" t="s">
        <v>437</v>
      </c>
      <c r="B149" t="s">
        <v>438</v>
      </c>
      <c r="C149" t="str">
        <f t="shared" si="2"/>
        <v>8345 / Zakład Konserwacyjno - Remontowy</v>
      </c>
    </row>
    <row r="150" spans="1:3">
      <c r="A150" t="s">
        <v>439</v>
      </c>
      <c r="B150" t="s">
        <v>440</v>
      </c>
      <c r="C150" t="str">
        <f t="shared" si="2"/>
        <v>8347 / Dział Inwestycji i Remontów</v>
      </c>
    </row>
    <row r="151" spans="1:3">
      <c r="A151" s="2" t="s">
        <v>441</v>
      </c>
      <c r="B151" s="2" t="s">
        <v>442</v>
      </c>
      <c r="C151" t="str">
        <f t="shared" si="2"/>
        <v>8400 / Z-ca Kanclerza ds.Rozwoju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420EA75885C4A9AD4B1658D08D560" ma:contentTypeVersion="2" ma:contentTypeDescription="Utwórz nowy dokument." ma:contentTypeScope="" ma:versionID="922e4c8436a779337112f3afa3ac7ccf">
  <xsd:schema xmlns:xsd="http://www.w3.org/2001/XMLSchema" xmlns:xs="http://www.w3.org/2001/XMLSchema" xmlns:p="http://schemas.microsoft.com/office/2006/metadata/properties" xmlns:ns2="cc13ab23-afa6-43f4-8229-95b0892d10a6" targetNamespace="http://schemas.microsoft.com/office/2006/metadata/properties" ma:root="true" ma:fieldsID="14df119e2af310e3a71577e5a28fd696" ns2:_="">
    <xsd:import namespace="cc13ab23-afa6-43f4-8229-95b0892d10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3ab23-afa6-43f4-8229-95b0892d10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E80DC5-8766-4CE9-B8A3-C680CB5070F1}"/>
</file>

<file path=customXml/itemProps2.xml><?xml version="1.0" encoding="utf-8"?>
<ds:datastoreItem xmlns:ds="http://schemas.openxmlformats.org/officeDocument/2006/customXml" ds:itemID="{1EBE5CC1-535A-4DD8-A7E3-EA195C5E4CAE}"/>
</file>

<file path=customXml/itemProps3.xml><?xml version="1.0" encoding="utf-8"?>
<ds:datastoreItem xmlns:ds="http://schemas.openxmlformats.org/officeDocument/2006/customXml" ds:itemID="{1C1EE264-BCDD-435A-AAA4-FED18C690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Adamska Milena</dc:creator>
  <cp:keywords/>
  <dc:description/>
  <cp:lastModifiedBy>Tkaczyk Dagmara</cp:lastModifiedBy>
  <cp:revision/>
  <dcterms:created xsi:type="dcterms:W3CDTF">2015-06-05T18:19:34Z</dcterms:created>
  <dcterms:modified xsi:type="dcterms:W3CDTF">2026-05-14T10:05:21Z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0x010100922420EA75885C4A9AD4B1658D08D560</vt:lpwstr>
  </property>
</Properties>
</file>